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filterPrivacy="1"/>
  <xr:revisionPtr revIDLastSave="0" documentId="14_{0C40C41F-A5ED-2441-B9DF-12E6AFBCFCCA}" xr6:coauthVersionLast="36" xr6:coauthVersionMax="36" xr10:uidLastSave="{00000000-0000-0000-0000-000000000000}"/>
  <bookViews>
    <workbookView xWindow="5120" yWindow="500" windowWidth="26540" windowHeight="14900" xr2:uid="{00000000-000D-0000-FFFF-FFFF00000000}"/>
  </bookViews>
  <sheets>
    <sheet name="Grado" sheetId="3" r:id="rId1"/>
  </sheets>
  <definedNames>
    <definedName name="_xlnm.Print_Titles" localSheetId="0">Grado!$1:$2</definedName>
  </definedNames>
  <calcPr calcId="162913" concurrentCalc="0"/>
</workbook>
</file>

<file path=xl/calcChain.xml><?xml version="1.0" encoding="utf-8"?>
<calcChain xmlns="http://schemas.openxmlformats.org/spreadsheetml/2006/main">
  <c r="H52" i="3" l="1"/>
  <c r="I52" i="3"/>
  <c r="N52" i="3"/>
  <c r="P52" i="3"/>
  <c r="Q52" i="3"/>
  <c r="R52" i="3"/>
  <c r="S52" i="3"/>
  <c r="M52" i="3"/>
  <c r="L5" i="3"/>
  <c r="O5" i="3"/>
  <c r="T5" i="3"/>
  <c r="L9" i="3"/>
  <c r="O9" i="3"/>
  <c r="L8" i="3"/>
  <c r="O8" i="3"/>
  <c r="T8" i="3"/>
  <c r="K7" i="3"/>
  <c r="L7" i="3"/>
  <c r="O7" i="3"/>
  <c r="T7" i="3"/>
  <c r="L6" i="3"/>
  <c r="O6" i="3"/>
  <c r="T6" i="3"/>
  <c r="L3" i="3"/>
  <c r="O3" i="3"/>
  <c r="T3" i="3"/>
  <c r="K39" i="3"/>
  <c r="L39" i="3"/>
  <c r="O39" i="3"/>
  <c r="T39" i="3"/>
  <c r="L27" i="3"/>
  <c r="O27" i="3"/>
  <c r="T27" i="3"/>
  <c r="K28" i="3"/>
  <c r="L28" i="3"/>
  <c r="O28" i="3"/>
  <c r="T28" i="3"/>
  <c r="K26" i="3"/>
  <c r="L26" i="3"/>
  <c r="O26" i="3"/>
  <c r="T26" i="3"/>
  <c r="L4" i="3"/>
  <c r="O4" i="3"/>
  <c r="T4" i="3"/>
  <c r="L10" i="3"/>
  <c r="O10" i="3"/>
  <c r="T10" i="3"/>
  <c r="L11" i="3"/>
  <c r="O11" i="3"/>
  <c r="T11" i="3"/>
  <c r="K12" i="3"/>
  <c r="L12" i="3"/>
  <c r="O12" i="3"/>
  <c r="T12" i="3"/>
  <c r="L13" i="3"/>
  <c r="O13" i="3"/>
  <c r="T13" i="3"/>
  <c r="K14" i="3"/>
  <c r="L14" i="3"/>
  <c r="O14" i="3"/>
  <c r="T14" i="3"/>
  <c r="L15" i="3"/>
  <c r="O15" i="3"/>
  <c r="T15" i="3"/>
  <c r="K16" i="3"/>
  <c r="L16" i="3"/>
  <c r="O16" i="3"/>
  <c r="T16" i="3"/>
  <c r="L17" i="3"/>
  <c r="O17" i="3"/>
  <c r="T17" i="3"/>
  <c r="L18" i="3"/>
  <c r="O18" i="3"/>
  <c r="T18" i="3"/>
  <c r="L19" i="3"/>
  <c r="O19" i="3"/>
  <c r="T19" i="3"/>
  <c r="K20" i="3"/>
  <c r="L20" i="3"/>
  <c r="O20" i="3"/>
  <c r="T20" i="3"/>
  <c r="L21" i="3"/>
  <c r="O21" i="3"/>
  <c r="T21" i="3"/>
  <c r="L22" i="3"/>
  <c r="O22" i="3"/>
  <c r="T22" i="3"/>
  <c r="K23" i="3"/>
  <c r="L23" i="3"/>
  <c r="O23" i="3"/>
  <c r="T23" i="3"/>
  <c r="K24" i="3"/>
  <c r="L24" i="3"/>
  <c r="O24" i="3"/>
  <c r="T24" i="3"/>
  <c r="K25" i="3"/>
  <c r="L25" i="3"/>
  <c r="O25" i="3"/>
  <c r="T25" i="3"/>
  <c r="L29" i="3"/>
  <c r="O29" i="3"/>
  <c r="T29" i="3"/>
  <c r="K30" i="3"/>
  <c r="L30" i="3"/>
  <c r="O30" i="3"/>
  <c r="T30" i="3"/>
  <c r="L31" i="3"/>
  <c r="O31" i="3"/>
  <c r="T31" i="3"/>
  <c r="K32" i="3"/>
  <c r="L32" i="3"/>
  <c r="O32" i="3"/>
  <c r="T32" i="3"/>
  <c r="K33" i="3"/>
  <c r="L33" i="3"/>
  <c r="O33" i="3"/>
  <c r="T33" i="3"/>
  <c r="K34" i="3"/>
  <c r="L34" i="3"/>
  <c r="O34" i="3"/>
  <c r="T34" i="3"/>
  <c r="K35" i="3"/>
  <c r="L35" i="3"/>
  <c r="O35" i="3"/>
  <c r="T35" i="3"/>
  <c r="L36" i="3"/>
  <c r="O36" i="3"/>
  <c r="T36" i="3"/>
  <c r="K37" i="3"/>
  <c r="L37" i="3"/>
  <c r="O37" i="3"/>
  <c r="T37" i="3"/>
  <c r="L38" i="3"/>
  <c r="O38" i="3"/>
  <c r="T38" i="3"/>
  <c r="L40" i="3"/>
  <c r="O40" i="3"/>
  <c r="T40" i="3"/>
  <c r="K41" i="3"/>
  <c r="L41" i="3"/>
  <c r="O41" i="3"/>
  <c r="T41" i="3"/>
  <c r="K42" i="3"/>
  <c r="L42" i="3"/>
  <c r="O42" i="3"/>
  <c r="T42" i="3"/>
  <c r="K43" i="3"/>
  <c r="L43" i="3"/>
  <c r="O43" i="3"/>
  <c r="T43" i="3"/>
  <c r="K44" i="3"/>
  <c r="L44" i="3"/>
  <c r="O44" i="3"/>
  <c r="T44" i="3"/>
  <c r="K46" i="3"/>
  <c r="L46" i="3"/>
  <c r="O46" i="3"/>
  <c r="T46" i="3"/>
  <c r="K47" i="3"/>
  <c r="L47" i="3"/>
  <c r="O47" i="3"/>
  <c r="T47" i="3"/>
  <c r="K45" i="3"/>
  <c r="L45" i="3"/>
  <c r="O45" i="3"/>
  <c r="T45" i="3"/>
  <c r="K48" i="3"/>
  <c r="L48" i="3"/>
  <c r="K49" i="3"/>
  <c r="L49" i="3"/>
  <c r="O49" i="3"/>
  <c r="T49" i="3"/>
  <c r="K50" i="3"/>
  <c r="L50" i="3"/>
  <c r="O50" i="3"/>
  <c r="T50" i="3"/>
  <c r="O48" i="3"/>
  <c r="T48" i="3"/>
  <c r="L52" i="3"/>
  <c r="O52" i="3"/>
  <c r="T9" i="3"/>
  <c r="H53" i="3"/>
  <c r="K52" i="3"/>
  <c r="K53" i="3"/>
  <c r="T52" i="3"/>
  <c r="R53" i="3"/>
  <c r="P53" i="3"/>
  <c r="N53" i="3"/>
  <c r="O53" i="3"/>
  <c r="Q53" i="3"/>
  <c r="L53" i="3"/>
  <c r="S53" i="3"/>
  <c r="M53" i="3"/>
</calcChain>
</file>

<file path=xl/sharedStrings.xml><?xml version="1.0" encoding="utf-8"?>
<sst xmlns="http://schemas.openxmlformats.org/spreadsheetml/2006/main" count="496" uniqueCount="264">
  <si>
    <t>B</t>
  </si>
  <si>
    <t>OB</t>
  </si>
  <si>
    <t>BR</t>
  </si>
  <si>
    <t>PE</t>
  </si>
  <si>
    <t>TFG</t>
  </si>
  <si>
    <t>OP</t>
  </si>
  <si>
    <t>FBC</t>
  </si>
  <si>
    <t>Producciones Animales</t>
  </si>
  <si>
    <t>PA</t>
  </si>
  <si>
    <t>CCySA</t>
  </si>
  <si>
    <t>PTyTFG</t>
  </si>
  <si>
    <t>HTy SA</t>
  </si>
  <si>
    <t>Higiene, Tecnología y Seguridad Alimentaria</t>
  </si>
  <si>
    <t>%</t>
  </si>
  <si>
    <t>N1, T2, T4</t>
  </si>
  <si>
    <t>N1, T1, T2, T4, T5</t>
  </si>
  <si>
    <t>T6</t>
  </si>
  <si>
    <t xml:space="preserve">T3, T6 y T12 </t>
  </si>
  <si>
    <t>N1, N2, T1, T2, T3, T4, T5, T6</t>
  </si>
  <si>
    <t>T1, T2, T3, T6</t>
  </si>
  <si>
    <t>T2, T3, T6</t>
  </si>
  <si>
    <t>N4, T3, T5, T6, T7, T11</t>
  </si>
  <si>
    <t>T3, T6</t>
  </si>
  <si>
    <t>T1, T2, T8, T13</t>
  </si>
  <si>
    <t>T1, T3, T6</t>
  </si>
  <si>
    <t>T4, T6</t>
  </si>
  <si>
    <t>T1, T8, T9</t>
  </si>
  <si>
    <t>T1, T2</t>
  </si>
  <si>
    <t>N4, T1, T9, T11</t>
  </si>
  <si>
    <t>N1, T11</t>
  </si>
  <si>
    <t>T2, T9</t>
  </si>
  <si>
    <t>N2, T5, T12</t>
  </si>
  <si>
    <t>N4, T4, T6</t>
  </si>
  <si>
    <t>T3, T4, T6, T12</t>
  </si>
  <si>
    <t>T2, T8, T12, T13</t>
  </si>
  <si>
    <t>T6, T13</t>
  </si>
  <si>
    <t>N4, T6</t>
  </si>
  <si>
    <t xml:space="preserve">T1, T11 </t>
  </si>
  <si>
    <t>T1, T3, T6, T12</t>
  </si>
  <si>
    <t>T2, T5</t>
  </si>
  <si>
    <t>N4, T9</t>
  </si>
  <si>
    <t>T3, T9</t>
  </si>
  <si>
    <t>T1, T5, T7</t>
  </si>
  <si>
    <t>N2, T4, T12</t>
  </si>
  <si>
    <t>T2, T13</t>
  </si>
  <si>
    <t>N1, N2, N3, N4, N5, T7, T8, T9, T10, T11</t>
  </si>
  <si>
    <t>T3, T5</t>
  </si>
  <si>
    <t>N1, N2, N3, N4, N5, T7, T8, T9, T10, T11 y T12</t>
  </si>
  <si>
    <t>T2 ,T12</t>
  </si>
  <si>
    <t>N1, T4, T10,  T12</t>
  </si>
  <si>
    <t>Module</t>
  </si>
  <si>
    <t>Subjects</t>
  </si>
  <si>
    <t>Physics and Chemistry</t>
  </si>
  <si>
    <t>Type</t>
  </si>
  <si>
    <t>Code</t>
  </si>
  <si>
    <t>Year</t>
  </si>
  <si>
    <t>Semester (ECTS)</t>
  </si>
  <si>
    <t>On-site hours</t>
  </si>
  <si>
    <t>Non on-site hours</t>
  </si>
  <si>
    <t>Knowledge Area</t>
  </si>
  <si>
    <t>Chemistry</t>
  </si>
  <si>
    <t>Fhysics</t>
  </si>
  <si>
    <t>Statistics</t>
  </si>
  <si>
    <t>Biology</t>
  </si>
  <si>
    <t>hours</t>
  </si>
  <si>
    <r>
      <t>Cytology and Histology*</t>
    </r>
    <r>
      <rPr>
        <sz val="8"/>
        <rFont val="Calibri"/>
        <family val="2"/>
      </rPr>
      <t>(3)</t>
    </r>
  </si>
  <si>
    <t>Veterinary Anatomy I</t>
  </si>
  <si>
    <t>Biochemistry and Molecular Biology</t>
  </si>
  <si>
    <t>Animal Physiology I and Immunology</t>
  </si>
  <si>
    <t>Animal Welfare</t>
  </si>
  <si>
    <r>
      <t>Epidemiology*</t>
    </r>
    <r>
      <rPr>
        <sz val="8"/>
        <rFont val="Calibri"/>
        <family val="2"/>
      </rPr>
      <t>(1 ECTS)</t>
    </r>
  </si>
  <si>
    <t>Agronomy and Sustaintable Development</t>
  </si>
  <si>
    <t>Veterinary Anatomy II</t>
  </si>
  <si>
    <t>Animal Physiology II</t>
  </si>
  <si>
    <t>Genetics</t>
  </si>
  <si>
    <t>Microbiology</t>
  </si>
  <si>
    <t>Animal Nutrition</t>
  </si>
  <si>
    <t>Parasitology</t>
  </si>
  <si>
    <t>Pharmacology and Pharmacy</t>
  </si>
  <si>
    <t>Animal Breeding</t>
  </si>
  <si>
    <t>Food and Science Technology</t>
  </si>
  <si>
    <t>Physiopathology</t>
  </si>
  <si>
    <t>General Pathology</t>
  </si>
  <si>
    <r>
      <t>Propaedeutics and Clinical Pathology *</t>
    </r>
    <r>
      <rPr>
        <sz val="8"/>
        <rFont val="Calibri"/>
        <family val="2"/>
      </rPr>
      <t>(1 ECTS)</t>
    </r>
  </si>
  <si>
    <t>Infectious Diseases I</t>
  </si>
  <si>
    <t>Infectious Diseases II and Ichtyopathology</t>
  </si>
  <si>
    <r>
      <t>Parasitic Diseases *</t>
    </r>
    <r>
      <rPr>
        <sz val="8"/>
        <rFont val="Calibri"/>
        <family val="2"/>
      </rPr>
      <t xml:space="preserve"> (2 ECTS)</t>
    </r>
  </si>
  <si>
    <r>
      <t xml:space="preserve">Marine Mammals Health and Fish Pathology II* </t>
    </r>
    <r>
      <rPr>
        <sz val="8"/>
        <rFont val="Calibri"/>
        <family val="2"/>
      </rPr>
      <t>(1 ECTS)</t>
    </r>
  </si>
  <si>
    <r>
      <t>Radiology *</t>
    </r>
    <r>
      <rPr>
        <sz val="8"/>
        <rFont val="Calibri"/>
        <family val="2"/>
      </rPr>
      <t>(1 ECTS)</t>
    </r>
  </si>
  <si>
    <t>Aquaculture</t>
  </si>
  <si>
    <t>Anaesthesiology and Surgery I</t>
  </si>
  <si>
    <t>Toxicology</t>
  </si>
  <si>
    <r>
      <t>Animal Production *</t>
    </r>
    <r>
      <rPr>
        <sz val="8"/>
        <rFont val="Calibri"/>
        <family val="2"/>
      </rPr>
      <t>(1 ECTS)</t>
    </r>
  </si>
  <si>
    <t>Food Hygiene and Protection</t>
  </si>
  <si>
    <t>Special Pathology</t>
  </si>
  <si>
    <t>Surgery II</t>
  </si>
  <si>
    <t>Food Hygiene, Inspection and Control</t>
  </si>
  <si>
    <r>
      <t>Internal Medicine I *</t>
    </r>
    <r>
      <rPr>
        <sz val="8"/>
        <rFont val="Calibri"/>
        <family val="2"/>
      </rPr>
      <t>(1 ECTS)</t>
    </r>
  </si>
  <si>
    <r>
      <t>Internal Medicine II *</t>
    </r>
    <r>
      <rPr>
        <sz val="8"/>
        <rFont val="Calibri"/>
        <family val="2"/>
      </rPr>
      <t>(1 ECTS)</t>
    </r>
  </si>
  <si>
    <t>Reproduction and Obstetrics I</t>
  </si>
  <si>
    <t>Reproduction and Obstetrics II</t>
  </si>
  <si>
    <t>Clinical Practices</t>
  </si>
  <si>
    <t>External Practical Training and Ambulatory Clinics I</t>
  </si>
  <si>
    <t>External Practical Training and Ambulatory Clinics II</t>
  </si>
  <si>
    <r>
      <t>Final Degree Project *</t>
    </r>
    <r>
      <rPr>
        <sz val="8"/>
        <rFont val="Calibri"/>
        <family val="2"/>
      </rPr>
      <t>(6 ECTS)</t>
    </r>
  </si>
  <si>
    <t>Small Animals Rotatory Clinic</t>
  </si>
  <si>
    <t>Large Animal Rotatory Clinic</t>
  </si>
  <si>
    <t>Rotatory Clinic</t>
  </si>
  <si>
    <t>External Practical Training</t>
  </si>
  <si>
    <t>Final Degree Project</t>
  </si>
  <si>
    <t>Clinical Sciences</t>
  </si>
  <si>
    <t>Ethic and Legislation</t>
  </si>
  <si>
    <t>Food Hygiene, Safety and Technology</t>
  </si>
  <si>
    <t>Animal Production</t>
  </si>
  <si>
    <t>Animal Health</t>
  </si>
  <si>
    <t>Fundamentals of the Diagnosis and Therapeutics</t>
  </si>
  <si>
    <t>Cytology and Histology</t>
  </si>
  <si>
    <t>Animal Anatomy</t>
  </si>
  <si>
    <t>Biochemistry</t>
  </si>
  <si>
    <t>Biology and Mathematics</t>
  </si>
  <si>
    <t>Physiology</t>
  </si>
  <si>
    <t>Biological Agents</t>
  </si>
  <si>
    <t>Alterations of the structure and function</t>
  </si>
  <si>
    <t>Study area</t>
  </si>
  <si>
    <t>385 Applied Physics</t>
  </si>
  <si>
    <t>755 Physical Chemistry</t>
  </si>
  <si>
    <t>025 Anatomy and Compared Pathology</t>
  </si>
  <si>
    <t>060 Biochemistry and Molecular Biology</t>
  </si>
  <si>
    <t>063 Botanics, 819 Zoology</t>
  </si>
  <si>
    <t>265 Statistics and Operative Research</t>
  </si>
  <si>
    <t>410 Physiology, 566 Immunology</t>
  </si>
  <si>
    <t>700 Animal Production</t>
  </si>
  <si>
    <t>773 Animal Health</t>
  </si>
  <si>
    <t>410 Physiology</t>
  </si>
  <si>
    <t>420 Genetics</t>
  </si>
  <si>
    <t>630 Microbiology</t>
  </si>
  <si>
    <t>660 Parasitology</t>
  </si>
  <si>
    <t>315 Pharmacology</t>
  </si>
  <si>
    <t>780 Food Technology</t>
  </si>
  <si>
    <t>617 Animal Medicine and Surgery</t>
  </si>
  <si>
    <t>700 Animal Production, 819 Zoology</t>
  </si>
  <si>
    <t>613 Legal and Forensic Medicine , 807 Toxicology</t>
  </si>
  <si>
    <t>640 Nutrition and Bromatology</t>
  </si>
  <si>
    <t>617 AM&amp;S (0,5 ECTS), 640 N&amp;B y 780 FT (2 ECTS), 660 PAR (1ECTS), 700 AP (1,5 ECTS), 773 AH (1 ECTS)</t>
  </si>
  <si>
    <t>025, 617, 640, 660, 700, 773, 780</t>
  </si>
  <si>
    <t>617 AM&amp;S (4,5 ECTS), 025 A&amp;CP (1 ECTS), 773 AH (0,5 ECTS)</t>
  </si>
  <si>
    <t>025 A&amp;CP (1 ECTS), 617 AM&amp;S (4,5 ECTS), 773 AH (0,5 ECTS)</t>
  </si>
  <si>
    <t>A</t>
  </si>
  <si>
    <t>C</t>
  </si>
  <si>
    <t>D</t>
  </si>
  <si>
    <t>E</t>
  </si>
  <si>
    <t>F</t>
  </si>
  <si>
    <t>G</t>
  </si>
  <si>
    <t>TOTAL (H)</t>
  </si>
  <si>
    <t>* credits taught in English</t>
  </si>
  <si>
    <t>=</t>
  </si>
  <si>
    <t>Obligatory</t>
  </si>
  <si>
    <t>Basic</t>
  </si>
  <si>
    <t>Basic for Health Sciences</t>
  </si>
  <si>
    <t>Elective</t>
  </si>
  <si>
    <t>External Practices</t>
  </si>
  <si>
    <t>FBC=</t>
  </si>
  <si>
    <t>Basic Common Formation</t>
  </si>
  <si>
    <t>Clinical Sciences and Animal Health</t>
  </si>
  <si>
    <t>Practical Training and Final Degree Project</t>
  </si>
  <si>
    <t>PA=</t>
  </si>
  <si>
    <t>HTy SA=</t>
  </si>
  <si>
    <t>PTyTFG=</t>
  </si>
  <si>
    <t>CCySA=</t>
  </si>
  <si>
    <t>Nuclears and Transversal Competences</t>
  </si>
  <si>
    <t>Specific competences</t>
  </si>
  <si>
    <t>A3</t>
  </si>
  <si>
    <t>A1</t>
  </si>
  <si>
    <t>A2</t>
  </si>
  <si>
    <t>A4</t>
  </si>
  <si>
    <t>A5</t>
  </si>
  <si>
    <t>A8</t>
  </si>
  <si>
    <t>A6, A14</t>
  </si>
  <si>
    <t>A11, A12</t>
  </si>
  <si>
    <t>B1</t>
  </si>
  <si>
    <t>C1, C2, C7</t>
  </si>
  <si>
    <t>A5, A7</t>
  </si>
  <si>
    <t>A6</t>
  </si>
  <si>
    <t>A9</t>
  </si>
  <si>
    <t>A13</t>
  </si>
  <si>
    <t>C3</t>
  </si>
  <si>
    <t>B4</t>
  </si>
  <si>
    <t>C4</t>
  </si>
  <si>
    <t>D1, D2, D3</t>
  </si>
  <si>
    <t>A15, A16, A18</t>
  </si>
  <si>
    <t>A16, B3</t>
  </si>
  <si>
    <t>B12, B13</t>
  </si>
  <si>
    <t>B8, B12, B13</t>
  </si>
  <si>
    <t>B3, B10, B14</t>
  </si>
  <si>
    <t>B2</t>
  </si>
  <si>
    <t>B8, B10, B12, B13</t>
  </si>
  <si>
    <t>C8</t>
  </si>
  <si>
    <t>B5, B6</t>
  </si>
  <si>
    <t>B8, B9</t>
  </si>
  <si>
    <t>C1, C5, C6</t>
  </si>
  <si>
    <t>D4, D5, D6, D7, D8</t>
  </si>
  <si>
    <t>B3</t>
  </si>
  <si>
    <t>B5</t>
  </si>
  <si>
    <t>B13, B14, B15</t>
  </si>
  <si>
    <t>C7</t>
  </si>
  <si>
    <t>A17</t>
  </si>
  <si>
    <t>B5, B8</t>
  </si>
  <si>
    <t>B7, B8</t>
  </si>
  <si>
    <t>E1, E2, E4</t>
  </si>
  <si>
    <t>E3, E4</t>
  </si>
  <si>
    <t>Subjetc directive 55/2013/EU</t>
  </si>
  <si>
    <t>Feed plant biology and toxic plants. Animal biology, zoology and cell biology</t>
  </si>
  <si>
    <t>Biomedical statistics</t>
  </si>
  <si>
    <t>Medical physics</t>
  </si>
  <si>
    <t>Chemistry (inorganic and organic sections)</t>
  </si>
  <si>
    <t>Anatomy, Hystology and embryology</t>
  </si>
  <si>
    <t>Biochemistry.</t>
  </si>
  <si>
    <t>Physiology. Immunology.</t>
  </si>
  <si>
    <t xml:space="preserve">Epidemiology </t>
  </si>
  <si>
    <t xml:space="preserve">Physiology </t>
  </si>
  <si>
    <t xml:space="preserve">General and molecular genetics </t>
  </si>
  <si>
    <t>Animal nutrition</t>
  </si>
  <si>
    <t>Pharmacology, pharmacy and pharmacotherapy</t>
  </si>
  <si>
    <t>Food technology including analytical chemistry</t>
  </si>
  <si>
    <t xml:space="preserve">Pathology </t>
  </si>
  <si>
    <t>Clinical practical training in all common domestic animal species</t>
  </si>
  <si>
    <t>Practical work in places for slaughtering and food processing plants. Clinical practical training in all common domestic animal species</t>
  </si>
  <si>
    <t>Ethology. Animal welfare. Professional communication. Herd health management.</t>
  </si>
  <si>
    <t>Feed plant biology and toxic plants. Animal production and breeding.</t>
  </si>
  <si>
    <t>General and molecular genetics. Animal Production and breeding</t>
  </si>
  <si>
    <t>Pathology. Clinical practical training in all common domestic animal species. Practice management &amp; business.</t>
  </si>
  <si>
    <t>Propaedeutics of all common domestic animal species. Professional communication. Diagnostic pathology.</t>
  </si>
  <si>
    <t xml:space="preserve">Pathology. Microbiology. Professional communication. Diagnostic pathology. Clinical practical training in all common domestic animal species. Therapy in all common domestic animal species. Herd health management. </t>
  </si>
  <si>
    <t>Animal biology, zoology and cell biology. Pathology.Diagnostic pathology. Preventive medicine. Communication skills.</t>
  </si>
  <si>
    <t>Diagnostic imaging. Communication skills.</t>
  </si>
  <si>
    <t>Pathology. Clinical practical training in all common domestic animal species. Therapy in all common domestic animal species. Information literacy &amp; data management</t>
  </si>
  <si>
    <t>Pathology. Parasitology. Diagnostic pathology. Therapy in all common domestic animal species.</t>
  </si>
  <si>
    <t>Animal production and breeding. Animal husbandry. Herd health management.Professional ethics &amp; behaviour. Veterinary certification and report writing. Information literacy &amp; data management.</t>
  </si>
  <si>
    <t>Pharmacology, pharmacy and pharmacotherapy. Medicine and surgery including anaesthesiology. Clinical practical training in all common domestic animal species.</t>
  </si>
  <si>
    <t>Feed plant biology and toxic plants. Toxicology. Veterinary certification and report writing. Information literacy &amp; data management.</t>
  </si>
  <si>
    <t>Animal production and breeding. Animal husbandry. Herd health management.</t>
  </si>
  <si>
    <t>Inspection and control of food and feed. Food hygiene and food microbiology. Practical work in places for slaughtering and food processing plants. Veterinary legislation. Veterinary certification and report writing. Communication skills.</t>
  </si>
  <si>
    <t>Diagnostic pathology. Veterinary certification and report writing</t>
  </si>
  <si>
    <t>Medicine and surgery including anaesthesiology. Clinical practical training in all common domestic animal species. Veterinary certification and report writing.</t>
  </si>
  <si>
    <t>Economy and Agro-Food Commercialization</t>
  </si>
  <si>
    <t>Animal welfare. Animal Production and breeding. Economics. Veterinary legislation. Practice management &amp; business.</t>
  </si>
  <si>
    <t>Preventive Veterinary Medicine, Health Policy and Public Health</t>
  </si>
  <si>
    <t>Animal welfare. Preventive medicine. State veterinary services and public health. Veterinary legislation.</t>
  </si>
  <si>
    <t>Inspection and control of food and feed. Practical work in places for slaughtering and food processing plants. Veterinary legislation.</t>
  </si>
  <si>
    <t>Proffesional Ethics and Legal-Forensic Veterinary</t>
  </si>
  <si>
    <t>Professional communication. Professional ethics. Veterinary legislation, forensic medicine and certification.  Professional ethics &amp; behaviour. Veterinary legislation. Veterinary certification and report writing.</t>
  </si>
  <si>
    <t>Information literacy &amp; data management</t>
  </si>
  <si>
    <t>Obstetrics, reproduction and reproductive disorders. Clinical practical training in all common domestic animal species. Therapy in all common domestic animal species. Veterinary legislation. Communication skills</t>
  </si>
  <si>
    <t>Medicine and surgery including anaesthesiology. Clinical practical training in all common domestic animal species. Therapy in all common domestic animal species. Communication skills.</t>
  </si>
  <si>
    <t>Obstetrics, reproduction and reproductive disorders. Clinical practical training in all common domestic animal species. Therapy in all common domestic animal species. Communication skills. Practice management &amp; business.</t>
  </si>
  <si>
    <t>Medicine and surgery including anaesthesiology. Clinical practical training in all common domestic animal species. Therapy in all common domestic animal species. Communication skills</t>
  </si>
  <si>
    <t>Department</t>
  </si>
  <si>
    <t>Mathematics</t>
  </si>
  <si>
    <t>Physics</t>
  </si>
  <si>
    <t>Morphology</t>
  </si>
  <si>
    <t>Biochemistry, Molecular Biology, Physiology, Genetics and Immunology</t>
  </si>
  <si>
    <t>Animal Pathology, Animal Production, Bromatology and Food Technology</t>
  </si>
  <si>
    <t>Animal Pathology, Animal Production, Bromatology and Food Technology. Morphology.</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</si>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</sst>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 _€_-;\-* #,##0.0\ _€_-;_-* &quot;-&quot;??\ _€_-;_-@_-"/>
    <numFmt numFmtId="165" formatCode="0.0%"/>
  </numFmts>
  <fonts count="29">
    <font>
      <sz val="11"/>
      <color theme="1"/>
      <name val="Calibri"/>
      <family val="2"/>
      <scheme val="minor"/>
    </font>
    <font>
      <sz val="8"/>
      <name val="Calibri"/>
      <family val="2"/>
    </font>
    <font>
      <sz val="11"/>
      <color indexed="8"/>
      <name val="Calibri"/>
      <family val="2"/>
    </font>
    <font>
      <b/>
      <sz val="11"/>
      <color indexed="8"/>
      <name val="Calibri"/>
      <family val="2"/>
    </font>
    <font>
      <sz val="11"/>
      <name val="Calibri"/>
      <family val="2"/>
    </font>
    <font>
      <sz val="11"/>
      <color indexed="8"/>
      <name val="Calibri"/>
      <family val="2"/>
    </font>
    <font>
      <sz val="10"/>
      <color indexed="8"/>
      <name val="Calibri"/>
      <family val="2"/>
    </font>
    <font>
      <b/>
      <sz val="10"/>
      <color indexed="8"/>
      <name val="Calibri"/>
      <family val="2"/>
    </font>
    <font>
      <sz val="6"/>
      <color indexed="8"/>
      <name val="Calibri"/>
      <family val="2"/>
    </font>
    <font>
      <sz val="8"/>
      <color indexed="8"/>
      <name val="Calibri"/>
      <family val="2"/>
    </font>
    <font>
      <sz val="10"/>
      <name val="Calibri"/>
      <family val="2"/>
    </font>
    <font>
      <b/>
      <sz val="10"/>
      <name val="Calibri"/>
      <family val="2"/>
    </font>
    <font>
      <sz val="9"/>
      <name val="Calibri"/>
      <family val="2"/>
    </font>
    <font>
      <sz val="8"/>
      <name val="Calibri"/>
      <family val="2"/>
    </font>
    <font>
      <b/>
      <sz val="8"/>
      <name val="Calibri"/>
      <family val="2"/>
    </font>
    <font>
      <sz val="12"/>
      <name val="Calibri"/>
      <family val="2"/>
    </font>
    <font>
      <b/>
      <sz val="9"/>
      <color indexed="8"/>
      <name val="Calibri"/>
      <family val="2"/>
    </font>
    <font>
      <sz val="11"/>
      <color theme="0"/>
      <name val="Calibri"/>
      <family val="2"/>
      <scheme val="minor"/>
    </font>
    <font>
      <b/>
      <sz val="11"/>
      <color theme="1"/>
      <name val="Calibri"/>
      <family val="2"/>
      <scheme val="minor"/>
    </font>
    <font>
      <sz val="11"/>
      <name val="Calibri"/>
      <family val="2"/>
      <scheme val="minor"/>
    </font>
    <font>
      <sz val="8"/>
      <color theme="1"/>
      <name val="Calibri"/>
      <family val="2"/>
    </font>
    <font>
      <sz val="8"/>
      <name val="Calibri"/>
      <family val="2"/>
      <scheme val="minor"/>
    </font>
    <font>
      <sz val="9"/>
      <color theme="1"/>
      <name val="Calibri"/>
      <family val="2"/>
      <scheme val="minor"/>
    </font>
    <font>
      <sz val="8"/>
      <color indexed="8"/>
      <name val="Calibri"/>
      <family val="2"/>
    </font>
    <font>
      <sz val="8"/>
      <color theme="1"/>
      <name val="Calibri"/>
      <family val="2"/>
      <scheme val="minor"/>
    </font>
    <font>
      <sz val="8"/>
      <color theme="1"/>
      <name val="Calibri (Cuerpo)_x0000_"/>
    </font>
    <font>
      <sz val="8"/>
      <color indexed="8"/>
      <name val="Calibri (Cuerpo)_x0000_"/>
    </font>
    <font>
      <sz val="10"/>
      <name val="Calibri"/>
      <family val="2"/>
      <scheme val="minor"/>
    </font>
    <font>
      <b/>
      <sz val="8"/>
      <name val="Calibri"/>
      <family val="2"/>
      <scheme val="minor"/>
    </font>
  </fonts>
  <fills count="6">
    <fill>
      <patternFill patternType="none"/>
    </fill>
    <fill>
      <patternFill patternType="gray125"/>
    </fill>
    <fill>
      <patternFill patternType="solid">
        <fgColor indexed="6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s>
  <borders count="68">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s>
  <cellStyleXfs count="4">
    <xf numFmtId="0" fontId="0" fillId="0" borderId="0"/>
    <xf numFmtId="0" fontId="17" fillId="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10">
    <xf numFmtId="0" fontId="0" fillId="0" borderId="0" xfId="0"/>
    <xf numFmtId="0" fontId="9" fillId="0" borderId="0" xfId="0" applyFont="1" applyBorder="1" applyAlignment="1">
      <alignment horizontal="left" vertical="center" shrinkToFit="1"/>
    </xf>
    <xf numFmtId="164" fontId="3" fillId="0" borderId="1" xfId="0" applyNumberFormat="1" applyFont="1" applyBorder="1" applyAlignment="1">
      <alignment shrinkToFit="1"/>
    </xf>
    <xf numFmtId="0" fontId="1" fillId="3" borderId="2" xfId="1" applyFont="1" applyFill="1" applyBorder="1" applyAlignment="1">
      <alignment horizontal="center" vertical="center" wrapText="1"/>
    </xf>
    <xf numFmtId="0" fontId="1" fillId="3" borderId="3" xfId="1" applyFont="1" applyFill="1" applyBorder="1" applyAlignment="1">
      <alignment horizontal="left" vertical="center" wrapText="1"/>
    </xf>
    <xf numFmtId="0" fontId="14" fillId="3" borderId="4" xfId="1" applyFont="1" applyFill="1" applyBorder="1" applyAlignment="1">
      <alignment horizontal="center" vertical="center" wrapText="1"/>
    </xf>
    <xf numFmtId="0" fontId="10" fillId="3" borderId="5" xfId="0" applyFont="1" applyFill="1" applyBorder="1" applyAlignment="1">
      <alignment horizontal="center" wrapText="1" shrinkToFi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9" fillId="0" borderId="0" xfId="0" applyFont="1" applyAlignment="1">
      <alignment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left" vertical="center" wrapText="1"/>
    </xf>
    <xf numFmtId="0" fontId="10" fillId="3" borderId="21" xfId="1" applyFont="1" applyFill="1" applyBorder="1" applyAlignment="1">
      <alignment horizontal="center" textRotation="90" wrapText="1" shrinkToFit="1"/>
    </xf>
    <xf numFmtId="0" fontId="0" fillId="0" borderId="0" xfId="0" applyAlignment="1">
      <alignment wrapText="1"/>
    </xf>
    <xf numFmtId="0" fontId="9" fillId="0" borderId="22" xfId="0" applyFont="1" applyBorder="1" applyAlignment="1">
      <alignment horizontal="center" vertical="center" wrapText="1"/>
    </xf>
    <xf numFmtId="2" fontId="10" fillId="4" borderId="24"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2" fontId="10" fillId="4" borderId="23" xfId="0" applyNumberFormat="1" applyFont="1" applyFill="1" applyBorder="1" applyAlignment="1">
      <alignment horizontal="center" vertical="center" wrapText="1"/>
    </xf>
    <xf numFmtId="2" fontId="14" fillId="4" borderId="9" xfId="0" applyNumberFormat="1" applyFont="1" applyFill="1" applyBorder="1" applyAlignment="1">
      <alignment horizontal="center" vertical="center" wrapText="1"/>
    </xf>
    <xf numFmtId="0" fontId="9" fillId="0" borderId="25" xfId="0" applyFont="1" applyBorder="1" applyAlignment="1">
      <alignment horizontal="center" vertical="center" wrapText="1"/>
    </xf>
    <xf numFmtId="2" fontId="10" fillId="4" borderId="27" xfId="0" applyNumberFormat="1" applyFont="1" applyFill="1" applyBorder="1" applyAlignment="1">
      <alignment horizontal="center" vertical="center" wrapText="1"/>
    </xf>
    <xf numFmtId="2" fontId="10" fillId="4" borderId="26" xfId="0" applyNumberFormat="1" applyFont="1" applyFill="1" applyBorder="1" applyAlignment="1">
      <alignment horizontal="center" vertical="center" wrapText="1"/>
    </xf>
    <xf numFmtId="2" fontId="10" fillId="4" borderId="12" xfId="0" applyNumberFormat="1" applyFont="1" applyFill="1" applyBorder="1" applyAlignment="1">
      <alignment horizontal="center" vertical="center" wrapText="1"/>
    </xf>
    <xf numFmtId="2" fontId="14" fillId="4" borderId="10"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2" fontId="10" fillId="4" borderId="28"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wrapText="1"/>
    </xf>
    <xf numFmtId="2" fontId="10" fillId="4" borderId="13" xfId="0" applyNumberFormat="1" applyFont="1" applyFill="1" applyBorder="1" applyAlignment="1">
      <alignment horizontal="center" vertical="center" wrapText="1"/>
    </xf>
    <xf numFmtId="2" fontId="14" fillId="4" borderId="29" xfId="0" applyNumberFormat="1" applyFont="1" applyFill="1" applyBorder="1" applyAlignment="1">
      <alignment horizontal="center" vertical="center" wrapText="1"/>
    </xf>
    <xf numFmtId="0" fontId="9" fillId="0" borderId="30" xfId="0" applyFont="1" applyBorder="1" applyAlignment="1">
      <alignment horizontal="center" vertical="center" wrapText="1"/>
    </xf>
    <xf numFmtId="2" fontId="10" fillId="4" borderId="32" xfId="0" applyNumberFormat="1" applyFont="1" applyFill="1" applyBorder="1" applyAlignment="1">
      <alignment horizontal="center" vertical="center" wrapText="1"/>
    </xf>
    <xf numFmtId="2" fontId="10" fillId="4" borderId="31" xfId="0" applyNumberFormat="1" applyFont="1" applyFill="1" applyBorder="1" applyAlignment="1">
      <alignment horizontal="center" vertical="center" wrapText="1"/>
    </xf>
    <xf numFmtId="2" fontId="10" fillId="4" borderId="33" xfId="0" applyNumberFormat="1" applyFont="1" applyFill="1" applyBorder="1" applyAlignment="1">
      <alignment horizontal="center" vertical="center" wrapText="1"/>
    </xf>
    <xf numFmtId="2" fontId="10" fillId="4" borderId="34" xfId="0" applyNumberFormat="1" applyFont="1" applyFill="1" applyBorder="1" applyAlignment="1">
      <alignment horizontal="center" vertical="center" wrapText="1"/>
    </xf>
    <xf numFmtId="2" fontId="14" fillId="4" borderId="14" xfId="0" applyNumberFormat="1" applyFont="1" applyFill="1" applyBorder="1" applyAlignment="1">
      <alignment horizontal="center" vertical="center" wrapText="1"/>
    </xf>
    <xf numFmtId="2" fontId="14" fillId="4" borderId="15" xfId="0" applyNumberFormat="1" applyFont="1" applyFill="1" applyBorder="1" applyAlignment="1">
      <alignment horizontal="center" vertical="center" wrapText="1"/>
    </xf>
    <xf numFmtId="2" fontId="10" fillId="4" borderId="35" xfId="0" applyNumberFormat="1" applyFont="1" applyFill="1" applyBorder="1" applyAlignment="1">
      <alignment horizontal="center" vertical="center" wrapText="1"/>
    </xf>
    <xf numFmtId="2" fontId="14" fillId="4" borderId="16" xfId="0" applyNumberFormat="1" applyFont="1" applyFill="1" applyBorder="1" applyAlignment="1">
      <alignment horizontal="center" vertical="center" wrapText="1"/>
    </xf>
    <xf numFmtId="2" fontId="10" fillId="4" borderId="11" xfId="0" applyNumberFormat="1" applyFont="1" applyFill="1" applyBorder="1" applyAlignment="1">
      <alignment horizontal="center" vertical="center" wrapText="1"/>
    </xf>
    <xf numFmtId="2" fontId="14" fillId="4" borderId="17" xfId="0" applyNumberFormat="1" applyFont="1" applyFill="1" applyBorder="1" applyAlignment="1">
      <alignment horizontal="center" vertical="center" wrapText="1"/>
    </xf>
    <xf numFmtId="164" fontId="8" fillId="0" borderId="1" xfId="0" applyNumberFormat="1" applyFont="1" applyBorder="1" applyAlignment="1">
      <alignment wrapText="1" shrinkToFit="1"/>
    </xf>
    <xf numFmtId="2" fontId="6" fillId="0" borderId="1" xfId="0" applyNumberFormat="1" applyFont="1" applyBorder="1" applyAlignment="1">
      <alignment wrapText="1" shrinkToFit="1"/>
    </xf>
    <xf numFmtId="0" fontId="6" fillId="0" borderId="0" xfId="0" applyFont="1" applyAlignment="1">
      <alignment wrapText="1" shrinkToFit="1"/>
    </xf>
    <xf numFmtId="0" fontId="4" fillId="0" borderId="39" xfId="2" applyNumberFormat="1" applyFont="1" applyBorder="1" applyAlignment="1">
      <alignment horizontal="center" vertical="center" wrapText="1"/>
    </xf>
    <xf numFmtId="0" fontId="4" fillId="0" borderId="37" xfId="2" applyNumberFormat="1" applyFont="1" applyBorder="1" applyAlignment="1">
      <alignment horizontal="center" vertical="center" wrapText="1"/>
    </xf>
    <xf numFmtId="0" fontId="4" fillId="0" borderId="38" xfId="2" applyNumberFormat="1" applyFont="1" applyBorder="1" applyAlignment="1">
      <alignment horizontal="center" vertical="center" wrapText="1"/>
    </xf>
    <xf numFmtId="0" fontId="4" fillId="0" borderId="32" xfId="2" applyNumberFormat="1" applyFont="1" applyBorder="1" applyAlignment="1">
      <alignment horizontal="center" vertical="center" wrapText="1"/>
    </xf>
    <xf numFmtId="0" fontId="4" fillId="0" borderId="27" xfId="2" applyNumberFormat="1" applyFont="1" applyBorder="1" applyAlignment="1">
      <alignment horizontal="center" vertical="center" wrapText="1"/>
    </xf>
    <xf numFmtId="0" fontId="4" fillId="0" borderId="28" xfId="2" applyNumberFormat="1" applyFont="1" applyBorder="1" applyAlignment="1">
      <alignment horizontal="center" vertical="center" wrapText="1"/>
    </xf>
    <xf numFmtId="0" fontId="4" fillId="0" borderId="12" xfId="2" applyNumberFormat="1" applyFont="1" applyBorder="1" applyAlignment="1">
      <alignment horizontal="center" vertical="center" wrapText="1"/>
    </xf>
    <xf numFmtId="0" fontId="4" fillId="0" borderId="40" xfId="0" applyFont="1" applyFill="1" applyBorder="1" applyAlignment="1">
      <alignment vertical="center" shrinkToFit="1"/>
    </xf>
    <xf numFmtId="0" fontId="4" fillId="0" borderId="10" xfId="0" applyFont="1" applyFill="1" applyBorder="1" applyAlignment="1">
      <alignment vertical="center" shrinkToFit="1"/>
    </xf>
    <xf numFmtId="0" fontId="4" fillId="0" borderId="10" xfId="0" applyFont="1" applyBorder="1" applyAlignment="1">
      <alignment vertical="center" shrinkToFit="1"/>
    </xf>
    <xf numFmtId="0" fontId="4" fillId="0" borderId="29" xfId="0" applyFont="1" applyBorder="1" applyAlignment="1">
      <alignment vertical="center" shrinkToFit="1"/>
    </xf>
    <xf numFmtId="0" fontId="4" fillId="0" borderId="9" xfId="0" applyFont="1" applyFill="1" applyBorder="1" applyAlignment="1">
      <alignment vertical="center" shrinkToFit="1"/>
    </xf>
    <xf numFmtId="0" fontId="4" fillId="0" borderId="9" xfId="0" applyFont="1" applyBorder="1" applyAlignment="1">
      <alignment vertical="center" shrinkToFit="1"/>
    </xf>
    <xf numFmtId="0" fontId="19" fillId="0" borderId="29" xfId="0" applyFont="1" applyBorder="1" applyAlignment="1">
      <alignment vertical="center" shrinkToFit="1"/>
    </xf>
    <xf numFmtId="0" fontId="9" fillId="0" borderId="1"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31" xfId="0" applyFont="1" applyBorder="1" applyAlignment="1">
      <alignment horizontal="left" vertical="center" shrinkToFit="1"/>
    </xf>
    <xf numFmtId="164" fontId="8" fillId="0" borderId="1" xfId="0" applyNumberFormat="1" applyFont="1" applyBorder="1" applyAlignment="1">
      <alignment horizontal="center" vertical="center" wrapText="1" shrinkToFit="1"/>
    </xf>
    <xf numFmtId="0" fontId="6" fillId="0" borderId="0" xfId="0" applyFont="1" applyAlignment="1">
      <alignment horizontal="center" vertical="center" wrapText="1" shrinkToFit="1"/>
    </xf>
    <xf numFmtId="0" fontId="0" fillId="0" borderId="0" xfId="0" applyAlignment="1">
      <alignment horizontal="center" vertical="center"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1" xfId="0" applyFont="1" applyBorder="1" applyAlignment="1">
      <alignment horizontal="center" vertical="center" shrinkToFit="1"/>
    </xf>
    <xf numFmtId="0" fontId="19" fillId="0" borderId="42" xfId="0" applyFont="1" applyBorder="1" applyAlignment="1">
      <alignment horizontal="center" vertical="center" shrinkToFit="1"/>
    </xf>
    <xf numFmtId="2" fontId="14" fillId="4" borderId="40" xfId="0" applyNumberFormat="1" applyFont="1" applyFill="1" applyBorder="1" applyAlignment="1">
      <alignment horizontal="center" vertical="center" wrapText="1"/>
    </xf>
    <xf numFmtId="2" fontId="9" fillId="0" borderId="1" xfId="0" applyNumberFormat="1" applyFont="1" applyBorder="1" applyAlignment="1">
      <alignment wrapText="1" shrinkToFit="1"/>
    </xf>
    <xf numFmtId="0" fontId="20" fillId="0" borderId="0" xfId="0" applyFont="1" applyAlignment="1">
      <alignment wrapText="1"/>
    </xf>
    <xf numFmtId="2" fontId="1" fillId="5" borderId="9" xfId="0" applyNumberFormat="1" applyFont="1" applyFill="1" applyBorder="1" applyAlignment="1">
      <alignment horizontal="center" vertical="center" wrapText="1"/>
    </xf>
    <xf numFmtId="2" fontId="1" fillId="5" borderId="40" xfId="0" applyNumberFormat="1" applyFont="1" applyFill="1" applyBorder="1" applyAlignment="1">
      <alignment horizontal="center" vertical="center" wrapText="1"/>
    </xf>
    <xf numFmtId="2" fontId="1" fillId="5" borderId="42" xfId="0" applyNumberFormat="1" applyFont="1" applyFill="1" applyBorder="1" applyAlignment="1">
      <alignment horizontal="center" vertical="center" wrapText="1"/>
    </xf>
    <xf numFmtId="0" fontId="4" fillId="0" borderId="40" xfId="0" applyFont="1" applyFill="1" applyBorder="1" applyAlignment="1">
      <alignment horizontal="center" vertical="center" shrinkToFit="1"/>
    </xf>
    <xf numFmtId="0" fontId="4" fillId="0" borderId="22" xfId="2" applyNumberFormat="1" applyFont="1" applyFill="1" applyBorder="1" applyAlignment="1">
      <alignment horizontal="center" vertical="center" wrapText="1"/>
    </xf>
    <xf numFmtId="0" fontId="4" fillId="0" borderId="43" xfId="2" applyNumberFormat="1" applyFont="1" applyFill="1" applyBorder="1" applyAlignment="1">
      <alignment horizontal="center" vertical="center" wrapText="1"/>
    </xf>
    <xf numFmtId="0" fontId="4" fillId="0" borderId="25" xfId="2" applyNumberFormat="1" applyFont="1" applyFill="1" applyBorder="1" applyAlignment="1">
      <alignment horizontal="center" vertical="center" wrapText="1"/>
    </xf>
    <xf numFmtId="0" fontId="4" fillId="0" borderId="62" xfId="2" applyNumberFormat="1" applyFont="1" applyFill="1" applyBorder="1" applyAlignment="1">
      <alignment horizontal="center" vertical="center" wrapText="1"/>
    </xf>
    <xf numFmtId="0" fontId="4" fillId="0" borderId="15" xfId="2" applyNumberFormat="1" applyFont="1" applyFill="1" applyBorder="1" applyAlignment="1">
      <alignment horizontal="center" vertical="center" wrapText="1"/>
    </xf>
    <xf numFmtId="0" fontId="0" fillId="0" borderId="34" xfId="0" applyBorder="1" applyAlignment="1">
      <alignment wrapText="1"/>
    </xf>
    <xf numFmtId="0" fontId="4" fillId="0" borderId="2" xfId="2" applyNumberFormat="1" applyFont="1" applyFill="1" applyBorder="1" applyAlignment="1">
      <alignment horizontal="center" vertical="center" wrapText="1"/>
    </xf>
    <xf numFmtId="0" fontId="4" fillId="0" borderId="63" xfId="2" applyNumberFormat="1" applyFont="1" applyFill="1" applyBorder="1" applyAlignment="1">
      <alignment horizontal="center" vertical="center" wrapText="1"/>
    </xf>
    <xf numFmtId="0" fontId="10" fillId="3" borderId="64" xfId="1" applyFont="1" applyFill="1" applyBorder="1" applyAlignment="1">
      <alignment horizontal="center" vertical="center" wrapText="1"/>
    </xf>
    <xf numFmtId="0" fontId="22" fillId="0" borderId="0" xfId="0" applyFont="1" applyAlignment="1">
      <alignment wrapText="1"/>
    </xf>
    <xf numFmtId="0" fontId="22" fillId="0" borderId="33" xfId="0" applyFont="1" applyBorder="1" applyAlignment="1">
      <alignment wrapText="1"/>
    </xf>
    <xf numFmtId="0" fontId="22" fillId="0" borderId="34" xfId="0" applyFont="1" applyBorder="1" applyAlignment="1">
      <alignment wrapText="1"/>
    </xf>
    <xf numFmtId="0" fontId="22" fillId="0" borderId="35" xfId="0" applyFont="1" applyBorder="1" applyAlignment="1">
      <alignment wrapText="1"/>
    </xf>
    <xf numFmtId="0" fontId="22" fillId="0" borderId="30" xfId="0" applyFont="1" applyBorder="1" applyAlignment="1">
      <alignment horizontal="left" wrapText="1"/>
    </xf>
    <xf numFmtId="0" fontId="22" fillId="0" borderId="25" xfId="0" applyFont="1" applyBorder="1" applyAlignment="1">
      <alignment horizontal="left" wrapText="1"/>
    </xf>
    <xf numFmtId="0" fontId="23" fillId="0" borderId="25" xfId="0" applyFont="1" applyBorder="1" applyAlignment="1">
      <alignment horizontal="left" vertical="center" wrapText="1"/>
    </xf>
    <xf numFmtId="0" fontId="23" fillId="0" borderId="2" xfId="0" applyFont="1" applyBorder="1" applyAlignment="1">
      <alignment horizontal="left" vertical="center" wrapText="1"/>
    </xf>
    <xf numFmtId="0" fontId="9" fillId="0" borderId="35" xfId="0" applyFont="1" applyBorder="1" applyAlignment="1">
      <alignment horizontal="left" vertical="center" shrinkToFit="1"/>
    </xf>
    <xf numFmtId="0" fontId="15"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9" fontId="1" fillId="0" borderId="36" xfId="3" applyFont="1" applyFill="1" applyBorder="1" applyAlignment="1">
      <alignment horizontal="center" vertical="center" wrapText="1"/>
    </xf>
    <xf numFmtId="43" fontId="14" fillId="0" borderId="43" xfId="2" applyNumberFormat="1" applyFont="1" applyFill="1" applyBorder="1" applyAlignment="1">
      <alignment horizontal="center" vertical="center" wrapText="1"/>
    </xf>
    <xf numFmtId="9" fontId="21" fillId="0" borderId="36" xfId="0" applyNumberFormat="1" applyFont="1" applyFill="1" applyBorder="1" applyAlignment="1">
      <alignment horizontal="center" vertical="center" wrapText="1"/>
    </xf>
    <xf numFmtId="9" fontId="21" fillId="0" borderId="61" xfId="0" applyNumberFormat="1" applyFont="1" applyFill="1" applyBorder="1" applyAlignment="1">
      <alignment horizontal="center" vertical="center" wrapText="1"/>
    </xf>
    <xf numFmtId="43" fontId="14" fillId="0" borderId="45" xfId="2" applyNumberFormat="1" applyFont="1" applyFill="1" applyBorder="1" applyAlignment="1">
      <alignment horizontal="center" vertical="center" wrapText="1"/>
    </xf>
    <xf numFmtId="9" fontId="1" fillId="0" borderId="17" xfId="3" applyFont="1" applyFill="1" applyBorder="1" applyAlignment="1">
      <alignment horizontal="center" vertical="center" wrapText="1"/>
    </xf>
    <xf numFmtId="43" fontId="14" fillId="0" borderId="46" xfId="2" applyNumberFormat="1" applyFont="1" applyFill="1" applyBorder="1" applyAlignment="1">
      <alignment horizontal="center" vertical="center" wrapText="1"/>
    </xf>
    <xf numFmtId="9" fontId="1" fillId="0" borderId="14" xfId="3" applyFont="1" applyFill="1" applyBorder="1" applyAlignment="1">
      <alignment horizontal="center" vertical="center" wrapText="1"/>
    </xf>
    <xf numFmtId="9" fontId="21" fillId="0" borderId="14" xfId="0" applyNumberFormat="1" applyFont="1" applyFill="1" applyBorder="1" applyAlignment="1">
      <alignment horizontal="center" vertical="center" wrapText="1"/>
    </xf>
    <xf numFmtId="9" fontId="1" fillId="0" borderId="44" xfId="3" applyFont="1" applyFill="1" applyBorder="1" applyAlignment="1">
      <alignment horizontal="center" vertical="center" wrapText="1"/>
    </xf>
    <xf numFmtId="9" fontId="21" fillId="0" borderId="44" xfId="0" applyNumberFormat="1" applyFont="1" applyFill="1" applyBorder="1" applyAlignment="1">
      <alignment horizontal="center" vertical="center" wrapText="1"/>
    </xf>
    <xf numFmtId="9" fontId="21" fillId="0" borderId="17" xfId="0" applyNumberFormat="1" applyFont="1" applyFill="1" applyBorder="1" applyAlignment="1">
      <alignment horizontal="center" vertical="center" wrapText="1"/>
    </xf>
    <xf numFmtId="164" fontId="3" fillId="0" borderId="1" xfId="0" applyNumberFormat="1" applyFont="1" applyFill="1" applyBorder="1" applyAlignment="1">
      <alignment wrapText="1" shrinkToFit="1"/>
    </xf>
    <xf numFmtId="164" fontId="3" fillId="0" borderId="1" xfId="0" applyNumberFormat="1" applyFont="1" applyFill="1" applyBorder="1" applyAlignment="1">
      <alignment shrinkToFit="1"/>
    </xf>
    <xf numFmtId="0" fontId="5" fillId="0" borderId="0" xfId="0" applyFont="1" applyFill="1" applyAlignment="1">
      <alignment horizontal="center" vertical="top" wrapText="1"/>
    </xf>
    <xf numFmtId="0" fontId="0" fillId="0" borderId="0" xfId="0" applyFill="1" applyAlignment="1">
      <alignment wrapText="1"/>
    </xf>
    <xf numFmtId="0" fontId="18" fillId="0" borderId="0" xfId="0" applyFont="1" applyFill="1" applyAlignment="1">
      <alignment wrapText="1"/>
    </xf>
    <xf numFmtId="165" fontId="16" fillId="0" borderId="0" xfId="3" applyNumberFormat="1" applyFont="1" applyFill="1" applyAlignment="1">
      <alignment horizontal="center" vertical="top" wrapText="1"/>
    </xf>
    <xf numFmtId="165" fontId="9" fillId="0" borderId="26" xfId="3" applyNumberFormat="1" applyFont="1" applyBorder="1" applyAlignment="1">
      <alignment horizontal="center" wrapText="1"/>
    </xf>
    <xf numFmtId="165" fontId="6" fillId="0" borderId="26" xfId="3" applyNumberFormat="1" applyFont="1" applyBorder="1" applyAlignment="1">
      <alignment horizontal="center" wrapText="1"/>
    </xf>
    <xf numFmtId="0" fontId="9" fillId="0" borderId="30" xfId="0" applyFont="1" applyBorder="1" applyAlignment="1">
      <alignment horizontal="left" vertical="center" wrapText="1"/>
    </xf>
    <xf numFmtId="0" fontId="9" fillId="0" borderId="25" xfId="0" applyFont="1" applyBorder="1" applyAlignment="1">
      <alignment horizontal="left" vertical="center" wrapText="1"/>
    </xf>
    <xf numFmtId="0" fontId="9" fillId="0" borderId="25" xfId="0" applyFont="1" applyBorder="1" applyAlignment="1">
      <alignment horizontal="left" vertical="center" wrapText="1"/>
    </xf>
    <xf numFmtId="0" fontId="9" fillId="0" borderId="65" xfId="0" applyFont="1" applyBorder="1" applyAlignment="1">
      <alignment horizontal="left" vertical="center" wrapText="1"/>
    </xf>
    <xf numFmtId="0" fontId="9" fillId="0" borderId="22" xfId="0" applyFont="1" applyBorder="1" applyAlignment="1">
      <alignment horizontal="left" vertical="center" wrapText="1"/>
    </xf>
    <xf numFmtId="0" fontId="9" fillId="0" borderId="2" xfId="0" applyFont="1" applyBorder="1" applyAlignment="1">
      <alignment horizontal="left" vertical="center" wrapText="1"/>
    </xf>
    <xf numFmtId="0" fontId="24" fillId="0" borderId="0" xfId="0" applyFont="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66" xfId="0" applyFont="1" applyBorder="1" applyAlignment="1">
      <alignment horizontal="center" vertical="center" wrapText="1"/>
    </xf>
    <xf numFmtId="0" fontId="9" fillId="0" borderId="33" xfId="0" applyFont="1" applyBorder="1" applyAlignment="1">
      <alignment horizontal="left" vertical="center" shrinkToFit="1"/>
    </xf>
    <xf numFmtId="0" fontId="26" fillId="0" borderId="41" xfId="0" applyFont="1" applyBorder="1" applyAlignment="1">
      <alignment horizontal="left" wrapText="1" shrinkToFit="1"/>
    </xf>
    <xf numFmtId="0" fontId="26" fillId="0" borderId="1" xfId="0" applyFont="1" applyBorder="1" applyAlignment="1">
      <alignment horizontal="left" wrapText="1"/>
    </xf>
    <xf numFmtId="0" fontId="26" fillId="0" borderId="0" xfId="0" applyFont="1" applyAlignment="1">
      <alignment horizontal="left" wrapText="1"/>
    </xf>
    <xf numFmtId="0" fontId="25" fillId="0" borderId="0" xfId="0" applyFont="1" applyAlignment="1">
      <alignment horizontal="left" wrapText="1"/>
    </xf>
    <xf numFmtId="0" fontId="25" fillId="0" borderId="33" xfId="0" applyFont="1" applyBorder="1" applyAlignment="1">
      <alignment horizontal="left" wrapText="1"/>
    </xf>
    <xf numFmtId="0" fontId="25" fillId="0" borderId="34" xfId="0" applyFont="1" applyBorder="1" applyAlignment="1">
      <alignment horizontal="left" wrapText="1"/>
    </xf>
    <xf numFmtId="0" fontId="25" fillId="0" borderId="9" xfId="0" applyFont="1" applyBorder="1" applyAlignment="1">
      <alignment horizontal="left" wrapText="1"/>
    </xf>
    <xf numFmtId="0" fontId="25" fillId="0" borderId="10" xfId="0" applyFont="1" applyBorder="1" applyAlignment="1">
      <alignment horizontal="left" wrapText="1"/>
    </xf>
    <xf numFmtId="0" fontId="26" fillId="0" borderId="10" xfId="0" applyFont="1" applyBorder="1" applyAlignment="1">
      <alignment horizontal="left" wrapText="1" shrinkToFit="1"/>
    </xf>
    <xf numFmtId="0" fontId="24" fillId="0" borderId="10" xfId="0" applyFont="1" applyBorder="1" applyAlignment="1">
      <alignment horizontal="left" wrapText="1"/>
    </xf>
    <xf numFmtId="0" fontId="26" fillId="0" borderId="9" xfId="0" applyFont="1" applyBorder="1" applyAlignment="1">
      <alignment horizontal="left" wrapText="1" shrinkToFit="1"/>
    </xf>
    <xf numFmtId="0" fontId="24" fillId="0" borderId="29" xfId="0" applyFont="1" applyBorder="1" applyAlignment="1">
      <alignment horizontal="left" wrapText="1"/>
    </xf>
    <xf numFmtId="0" fontId="24" fillId="0" borderId="40" xfId="0" applyFont="1" applyBorder="1" applyAlignment="1">
      <alignment horizontal="left" wrapText="1"/>
    </xf>
    <xf numFmtId="0" fontId="24" fillId="0" borderId="9" xfId="0" applyFont="1" applyBorder="1" applyAlignment="1">
      <alignment horizontal="left" wrapText="1"/>
    </xf>
    <xf numFmtId="0" fontId="26" fillId="0" borderId="35" xfId="0" applyFont="1" applyBorder="1" applyAlignment="1">
      <alignment horizontal="left" wrapText="1" shrinkToFit="1"/>
    </xf>
    <xf numFmtId="0" fontId="22" fillId="0" borderId="31"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 xfId="0" applyFont="1" applyBorder="1" applyAlignment="1">
      <alignment horizontal="center" vertical="center" wrapText="1"/>
    </xf>
    <xf numFmtId="0" fontId="6" fillId="0" borderId="26"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164" fontId="7" fillId="0" borderId="1" xfId="0" applyNumberFormat="1" applyFont="1" applyBorder="1" applyAlignment="1">
      <alignment horizontal="center" vertical="center" wrapText="1" shrinkToFit="1"/>
    </xf>
    <xf numFmtId="0" fontId="22" fillId="0" borderId="30"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 xfId="0" applyFont="1" applyBorder="1" applyAlignment="1">
      <alignment horizontal="center" vertical="center" wrapText="1"/>
    </xf>
    <xf numFmtId="0" fontId="28" fillId="3" borderId="18" xfId="1" applyFont="1" applyFill="1" applyBorder="1" applyAlignment="1">
      <alignment horizontal="center" vertical="center" wrapText="1"/>
    </xf>
    <xf numFmtId="0" fontId="14" fillId="3" borderId="18" xfId="1" applyFont="1" applyFill="1" applyBorder="1" applyAlignment="1">
      <alignment horizontal="center" vertical="center" wrapText="1"/>
    </xf>
    <xf numFmtId="0" fontId="5" fillId="0" borderId="54" xfId="2" applyNumberFormat="1" applyFont="1" applyBorder="1" applyAlignment="1">
      <alignment horizontal="center" vertical="center" wrapText="1"/>
    </xf>
    <xf numFmtId="2" fontId="10" fillId="4" borderId="55" xfId="0" applyNumberFormat="1" applyFont="1" applyFill="1" applyBorder="1" applyAlignment="1">
      <alignment horizontal="center" vertical="center" wrapText="1"/>
    </xf>
    <xf numFmtId="2" fontId="10" fillId="4" borderId="50" xfId="0" applyNumberFormat="1" applyFont="1" applyFill="1" applyBorder="1" applyAlignment="1">
      <alignment horizontal="center" vertical="center" wrapText="1"/>
    </xf>
    <xf numFmtId="2" fontId="10" fillId="4" borderId="56" xfId="0" applyNumberFormat="1" applyFont="1" applyFill="1" applyBorder="1" applyAlignment="1">
      <alignment horizontal="center" vertical="center" wrapText="1"/>
    </xf>
    <xf numFmtId="2" fontId="10" fillId="4" borderId="57" xfId="0" applyNumberFormat="1" applyFont="1" applyFill="1" applyBorder="1" applyAlignment="1">
      <alignment horizontal="center" vertical="center" wrapText="1"/>
    </xf>
    <xf numFmtId="0" fontId="4" fillId="0" borderId="47" xfId="2" applyNumberFormat="1" applyFont="1" applyBorder="1" applyAlignment="1">
      <alignment horizontal="center" vertical="center" wrapText="1"/>
    </xf>
    <xf numFmtId="0" fontId="4" fillId="0" borderId="48" xfId="2" applyNumberFormat="1" applyFont="1" applyBorder="1" applyAlignment="1">
      <alignment horizontal="center" vertical="center" wrapText="1"/>
    </xf>
    <xf numFmtId="0" fontId="4" fillId="0" borderId="59" xfId="2" applyNumberFormat="1" applyFont="1" applyBorder="1" applyAlignment="1">
      <alignment horizontal="center" vertical="center" wrapText="1"/>
    </xf>
    <xf numFmtId="0" fontId="4" fillId="0" borderId="5" xfId="2" applyNumberFormat="1" applyFont="1" applyBorder="1" applyAlignment="1">
      <alignment horizontal="center" vertical="center" wrapText="1"/>
    </xf>
    <xf numFmtId="9" fontId="1" fillId="0" borderId="58" xfId="3" applyFont="1" applyFill="1" applyBorder="1" applyAlignment="1">
      <alignment horizontal="center" vertical="center" wrapText="1"/>
    </xf>
    <xf numFmtId="9" fontId="1" fillId="0" borderId="44" xfId="3" applyFont="1" applyFill="1" applyBorder="1" applyAlignment="1">
      <alignment horizontal="center" vertical="center" wrapText="1"/>
    </xf>
    <xf numFmtId="43" fontId="14" fillId="0" borderId="60" xfId="2" applyNumberFormat="1" applyFont="1" applyFill="1" applyBorder="1" applyAlignment="1">
      <alignment horizontal="center" vertical="center" wrapText="1"/>
    </xf>
    <xf numFmtId="43" fontId="14" fillId="0" borderId="45" xfId="2" applyNumberFormat="1" applyFont="1" applyFill="1" applyBorder="1" applyAlignment="1">
      <alignment horizontal="center" vertical="center" wrapText="1"/>
    </xf>
    <xf numFmtId="2" fontId="1" fillId="5" borderId="41" xfId="0" applyNumberFormat="1" applyFont="1" applyFill="1" applyBorder="1" applyAlignment="1">
      <alignment horizontal="center" vertical="center" wrapText="1"/>
    </xf>
    <xf numFmtId="2" fontId="1" fillId="5" borderId="42" xfId="0" applyNumberFormat="1" applyFont="1" applyFill="1" applyBorder="1" applyAlignment="1">
      <alignment horizontal="center" vertical="center" wrapText="1"/>
    </xf>
    <xf numFmtId="0" fontId="10" fillId="3" borderId="18" xfId="0" applyFont="1" applyFill="1" applyBorder="1" applyAlignment="1">
      <alignment horizontal="center" vertical="center" textRotation="90" wrapText="1" shrinkToFit="1"/>
    </xf>
    <xf numFmtId="0" fontId="10" fillId="3" borderId="42" xfId="0" applyFont="1" applyFill="1" applyBorder="1" applyAlignment="1">
      <alignment horizontal="center" vertical="center" textRotation="90" wrapText="1" shrinkToFit="1"/>
    </xf>
    <xf numFmtId="0" fontId="10" fillId="3" borderId="49" xfId="1" applyFont="1" applyFill="1" applyBorder="1" applyAlignment="1">
      <alignment horizontal="center" vertical="center" textRotation="90" wrapText="1" shrinkToFit="1"/>
    </xf>
    <xf numFmtId="0" fontId="10" fillId="3" borderId="50" xfId="0" applyFont="1" applyFill="1" applyBorder="1" applyAlignment="1">
      <alignment horizontal="center" vertical="center" textRotation="90" wrapText="1" shrinkToFit="1"/>
    </xf>
    <xf numFmtId="0" fontId="10" fillId="3" borderId="51" xfId="1" applyFont="1" applyFill="1" applyBorder="1" applyAlignment="1">
      <alignment horizontal="center" vertical="center" wrapText="1"/>
    </xf>
    <xf numFmtId="0" fontId="10" fillId="3" borderId="52" xfId="1" applyFont="1" applyFill="1" applyBorder="1" applyAlignment="1">
      <alignment horizontal="center" vertical="center" wrapText="1"/>
    </xf>
    <xf numFmtId="0" fontId="12" fillId="0" borderId="51"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27" fillId="3" borderId="18" xfId="1" applyFont="1" applyFill="1" applyBorder="1" applyAlignment="1">
      <alignment horizontal="left" wrapText="1"/>
    </xf>
    <xf numFmtId="0" fontId="27" fillId="3" borderId="67" xfId="1" applyFont="1" applyFill="1" applyBorder="1" applyAlignment="1">
      <alignment horizontal="left"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1" fillId="5" borderId="18" xfId="1" applyFont="1" applyFill="1" applyBorder="1" applyAlignment="1">
      <alignment horizontal="center" vertical="center" wrapText="1"/>
    </xf>
    <xf numFmtId="0" fontId="1" fillId="5" borderId="42" xfId="1" applyFont="1" applyFill="1" applyBorder="1" applyAlignment="1">
      <alignment horizontal="center" vertical="center" wrapText="1"/>
    </xf>
    <xf numFmtId="2" fontId="10" fillId="4" borderId="47" xfId="0" applyNumberFormat="1" applyFont="1" applyFill="1" applyBorder="1" applyAlignment="1">
      <alignment horizontal="center" vertical="center" wrapText="1"/>
    </xf>
    <xf numFmtId="2" fontId="10" fillId="4" borderId="48" xfId="0" applyNumberFormat="1" applyFont="1" applyFill="1" applyBorder="1" applyAlignment="1">
      <alignment horizontal="center" vertical="center" wrapText="1"/>
    </xf>
    <xf numFmtId="0" fontId="9" fillId="0" borderId="25" xfId="0" applyFont="1" applyBorder="1" applyAlignment="1">
      <alignment horizontal="left" vertical="center" wrapText="1"/>
    </xf>
    <xf numFmtId="0" fontId="9" fillId="0" borderId="2" xfId="0" applyFont="1" applyBorder="1" applyAlignment="1">
      <alignment horizontal="left" vertical="center" wrapText="1"/>
    </xf>
    <xf numFmtId="0" fontId="11" fillId="3" borderId="51" xfId="0" applyFont="1" applyFill="1" applyBorder="1" applyAlignment="1">
      <alignment horizontal="center" wrapText="1"/>
    </xf>
    <xf numFmtId="0" fontId="11" fillId="3" borderId="53" xfId="0" applyFont="1" applyFill="1" applyBorder="1" applyAlignment="1">
      <alignment horizontal="center" wrapText="1"/>
    </xf>
    <xf numFmtId="0" fontId="11" fillId="3" borderId="52" xfId="0" applyFont="1" applyFill="1" applyBorder="1" applyAlignment="1">
      <alignment horizontal="center" wrapText="1"/>
    </xf>
    <xf numFmtId="2" fontId="14" fillId="4" borderId="58" xfId="0" applyNumberFormat="1" applyFont="1" applyFill="1" applyBorder="1" applyAlignment="1">
      <alignment horizontal="center" vertical="center" wrapText="1"/>
    </xf>
    <xf numFmtId="2" fontId="14" fillId="4" borderId="44" xfId="0" applyNumberFormat="1" applyFont="1" applyFill="1" applyBorder="1" applyAlignment="1">
      <alignment horizontal="center" vertical="center" wrapText="1"/>
    </xf>
  </cellXfs>
  <cellStyles count="4">
    <cellStyle name="Énfasis1" xfId="1" builtinId="29"/>
    <cellStyle name="Millares" xfId="2" builtinId="3"/>
    <cellStyle name="Normal" xfId="0" builtinId="0"/>
    <cellStyle name="Porcentaj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0"/>
  <sheetViews>
    <sheetView tabSelected="1" topLeftCell="F45" zoomScale="177" workbookViewId="0">
      <selection activeCell="P43" sqref="P43"/>
    </sheetView>
  </sheetViews>
  <sheetFormatPr baseColWidth="10" defaultRowHeight="15"/>
  <cols>
    <col min="1" max="1" width="5.6640625" style="20" bestFit="1" customWidth="1"/>
    <col min="2" max="2" width="27.83203125" style="20" bestFit="1" customWidth="1"/>
    <col min="3" max="3" width="22.5" style="141" customWidth="1"/>
    <col min="4" max="4" width="4" style="70" bestFit="1" customWidth="1"/>
    <col min="5" max="5" width="5.6640625" style="70" bestFit="1" customWidth="1"/>
    <col min="6" max="6" width="40" style="20" customWidth="1"/>
    <col min="7" max="7" width="3.33203125" style="70" customWidth="1"/>
    <col min="8" max="8" width="5.6640625" style="20" customWidth="1"/>
    <col min="9" max="9" width="5.5" style="20" customWidth="1"/>
    <col min="10" max="10" width="3.5" style="120" customWidth="1"/>
    <col min="11" max="11" width="7.1640625" style="121" customWidth="1"/>
    <col min="12" max="12" width="6.6640625" style="80" customWidth="1"/>
    <col min="13" max="13" width="6.83203125" style="20" customWidth="1"/>
    <col min="14" max="14" width="6" style="20" customWidth="1"/>
    <col min="15" max="15" width="6.6640625" style="20" customWidth="1"/>
    <col min="16" max="18" width="5.83203125" style="20" customWidth="1"/>
    <col min="19" max="19" width="6" style="20" customWidth="1"/>
    <col min="20" max="20" width="7.6640625" style="20" customWidth="1"/>
    <col min="21" max="23" width="26.6640625" style="20" bestFit="1" customWidth="1"/>
    <col min="24" max="24" width="12.5" style="131" customWidth="1"/>
    <col min="25" max="16384" width="10.83203125" style="20"/>
  </cols>
  <sheetData>
    <row r="1" spans="1:24" ht="25" customHeight="1" thickBot="1">
      <c r="A1" s="17"/>
      <c r="B1" s="18"/>
      <c r="C1" s="195" t="s">
        <v>210</v>
      </c>
      <c r="D1" s="189" t="s">
        <v>53</v>
      </c>
      <c r="E1" s="189" t="s">
        <v>54</v>
      </c>
      <c r="F1" s="19"/>
      <c r="G1" s="187" t="s">
        <v>55</v>
      </c>
      <c r="H1" s="191" t="s">
        <v>56</v>
      </c>
      <c r="I1" s="192"/>
      <c r="J1" s="193" t="s">
        <v>57</v>
      </c>
      <c r="K1" s="194"/>
      <c r="L1" s="199" t="s">
        <v>58</v>
      </c>
      <c r="M1" s="205" t="s">
        <v>64</v>
      </c>
      <c r="N1" s="206"/>
      <c r="O1" s="206"/>
      <c r="P1" s="206"/>
      <c r="Q1" s="206"/>
      <c r="R1" s="206"/>
      <c r="S1" s="206"/>
      <c r="T1" s="207"/>
    </row>
    <row r="2" spans="1:24" ht="18" thickBot="1">
      <c r="A2" s="3" t="s">
        <v>50</v>
      </c>
      <c r="B2" s="4" t="s">
        <v>123</v>
      </c>
      <c r="C2" s="196"/>
      <c r="D2" s="190"/>
      <c r="E2" s="190"/>
      <c r="F2" s="6" t="s">
        <v>51</v>
      </c>
      <c r="G2" s="188"/>
      <c r="H2" s="7">
        <v>1</v>
      </c>
      <c r="I2" s="8">
        <v>2</v>
      </c>
      <c r="J2" s="103" t="s">
        <v>13</v>
      </c>
      <c r="K2" s="104" t="s">
        <v>64</v>
      </c>
      <c r="L2" s="200"/>
      <c r="M2" s="9" t="s">
        <v>147</v>
      </c>
      <c r="N2" s="10" t="s">
        <v>0</v>
      </c>
      <c r="O2" s="10" t="s">
        <v>148</v>
      </c>
      <c r="P2" s="10" t="s">
        <v>149</v>
      </c>
      <c r="Q2" s="10" t="s">
        <v>150</v>
      </c>
      <c r="R2" s="93" t="s">
        <v>151</v>
      </c>
      <c r="S2" s="11" t="s">
        <v>152</v>
      </c>
      <c r="T2" s="5" t="s">
        <v>153</v>
      </c>
      <c r="U2" s="171" t="s">
        <v>256</v>
      </c>
      <c r="V2" s="171" t="s">
        <v>59</v>
      </c>
      <c r="W2" s="171" t="s">
        <v>169</v>
      </c>
      <c r="X2" s="170" t="s">
        <v>170</v>
      </c>
    </row>
    <row r="3" spans="1:24" ht="25" customHeight="1">
      <c r="A3" s="26" t="s">
        <v>6</v>
      </c>
      <c r="B3" s="65" t="s">
        <v>119</v>
      </c>
      <c r="C3" s="144" t="s">
        <v>211</v>
      </c>
      <c r="D3" s="156" t="s">
        <v>0</v>
      </c>
      <c r="E3" s="157">
        <v>42548</v>
      </c>
      <c r="F3" s="58" t="s">
        <v>63</v>
      </c>
      <c r="G3" s="72">
        <v>1</v>
      </c>
      <c r="H3" s="89">
        <v>4.5</v>
      </c>
      <c r="I3" s="90"/>
      <c r="J3" s="105">
        <v>0.5</v>
      </c>
      <c r="K3" s="106">
        <v>56</v>
      </c>
      <c r="L3" s="82">
        <f>(H3*25)+(I3*25)-K3</f>
        <v>56.5</v>
      </c>
      <c r="M3" s="27">
        <v>38</v>
      </c>
      <c r="N3" s="28">
        <v>0</v>
      </c>
      <c r="O3" s="23">
        <f>L3</f>
        <v>56.5</v>
      </c>
      <c r="P3" s="28">
        <v>14</v>
      </c>
      <c r="Q3" s="28">
        <v>2</v>
      </c>
      <c r="R3" s="29">
        <v>0</v>
      </c>
      <c r="S3" s="29">
        <v>2</v>
      </c>
      <c r="T3" s="30">
        <f t="shared" ref="T3" si="0">SUM(M3:S3)</f>
        <v>112.5</v>
      </c>
      <c r="U3" s="125" t="s">
        <v>63</v>
      </c>
      <c r="V3" s="125" t="s">
        <v>128</v>
      </c>
      <c r="W3" s="125" t="s">
        <v>15</v>
      </c>
      <c r="X3" s="132" t="s">
        <v>171</v>
      </c>
    </row>
    <row r="4" spans="1:24">
      <c r="A4" s="26" t="s">
        <v>6</v>
      </c>
      <c r="B4" s="65" t="s">
        <v>119</v>
      </c>
      <c r="C4" s="145" t="s">
        <v>212</v>
      </c>
      <c r="D4" s="156" t="s">
        <v>0</v>
      </c>
      <c r="E4" s="157">
        <v>42549</v>
      </c>
      <c r="F4" s="58" t="s">
        <v>62</v>
      </c>
      <c r="G4" s="72">
        <v>1</v>
      </c>
      <c r="H4" s="89">
        <v>4.5</v>
      </c>
      <c r="I4" s="90"/>
      <c r="J4" s="105">
        <v>0.5</v>
      </c>
      <c r="K4" s="106">
        <v>56</v>
      </c>
      <c r="L4" s="82">
        <f>(H4*25)+(I4*25)-K4</f>
        <v>56.5</v>
      </c>
      <c r="M4" s="27">
        <v>28</v>
      </c>
      <c r="N4" s="28">
        <v>0</v>
      </c>
      <c r="O4" s="23">
        <f>L4</f>
        <v>56.5</v>
      </c>
      <c r="P4" s="28">
        <v>26</v>
      </c>
      <c r="Q4" s="28">
        <v>0</v>
      </c>
      <c r="R4" s="29">
        <v>0</v>
      </c>
      <c r="S4" s="29">
        <v>2</v>
      </c>
      <c r="T4" s="30">
        <f>SUM(M4:S4)</f>
        <v>112.5</v>
      </c>
      <c r="U4" s="127" t="s">
        <v>257</v>
      </c>
      <c r="V4" s="127" t="s">
        <v>129</v>
      </c>
      <c r="W4" s="126" t="s">
        <v>15</v>
      </c>
      <c r="X4" s="133" t="s">
        <v>172</v>
      </c>
    </row>
    <row r="5" spans="1:24">
      <c r="A5" s="21" t="s">
        <v>6</v>
      </c>
      <c r="B5" s="64" t="s">
        <v>52</v>
      </c>
      <c r="C5" s="145" t="s">
        <v>213</v>
      </c>
      <c r="D5" s="158" t="s">
        <v>0</v>
      </c>
      <c r="E5" s="159">
        <v>42550</v>
      </c>
      <c r="F5" s="57" t="s">
        <v>61</v>
      </c>
      <c r="G5" s="84">
        <v>1</v>
      </c>
      <c r="H5" s="85">
        <v>4.5</v>
      </c>
      <c r="I5" s="86"/>
      <c r="J5" s="105">
        <v>0.5</v>
      </c>
      <c r="K5" s="106">
        <v>56</v>
      </c>
      <c r="L5" s="82">
        <f t="shared" ref="L5:L49" si="1">(H5*25)+(I5*25)-K5</f>
        <v>56.5</v>
      </c>
      <c r="M5" s="22">
        <v>25</v>
      </c>
      <c r="N5" s="23">
        <v>0</v>
      </c>
      <c r="O5" s="23">
        <f>L5</f>
        <v>56.5</v>
      </c>
      <c r="P5" s="23">
        <v>28</v>
      </c>
      <c r="Q5" s="23">
        <v>0</v>
      </c>
      <c r="R5" s="24">
        <v>0</v>
      </c>
      <c r="S5" s="24">
        <v>3</v>
      </c>
      <c r="T5" s="30">
        <f t="shared" ref="T5:T50" si="2">SUM(M5:S5)</f>
        <v>112.5</v>
      </c>
      <c r="U5" s="127" t="s">
        <v>258</v>
      </c>
      <c r="V5" s="127" t="s">
        <v>124</v>
      </c>
      <c r="W5" s="126" t="s">
        <v>14</v>
      </c>
      <c r="X5" s="133" t="s">
        <v>173</v>
      </c>
    </row>
    <row r="6" spans="1:24" ht="25">
      <c r="A6" s="21" t="s">
        <v>6</v>
      </c>
      <c r="B6" s="64" t="s">
        <v>52</v>
      </c>
      <c r="C6" s="145" t="s">
        <v>214</v>
      </c>
      <c r="D6" s="158" t="s">
        <v>0</v>
      </c>
      <c r="E6" s="159">
        <v>42551</v>
      </c>
      <c r="F6" s="57" t="s">
        <v>60</v>
      </c>
      <c r="G6" s="84">
        <v>1</v>
      </c>
      <c r="H6" s="85">
        <v>4.5</v>
      </c>
      <c r="I6" s="86"/>
      <c r="J6" s="105">
        <v>0.5</v>
      </c>
      <c r="K6" s="106">
        <v>56</v>
      </c>
      <c r="L6" s="82">
        <f t="shared" si="1"/>
        <v>56.5</v>
      </c>
      <c r="M6" s="22">
        <v>25</v>
      </c>
      <c r="N6" s="23">
        <v>0</v>
      </c>
      <c r="O6" s="23">
        <f t="shared" ref="O6:O49" si="3">L6</f>
        <v>56.5</v>
      </c>
      <c r="P6" s="23">
        <v>28</v>
      </c>
      <c r="Q6" s="23">
        <v>0</v>
      </c>
      <c r="R6" s="24">
        <v>0</v>
      </c>
      <c r="S6" s="24">
        <v>3</v>
      </c>
      <c r="T6" s="30">
        <f>SUM(M6:S6)</f>
        <v>112.5</v>
      </c>
      <c r="U6" s="127" t="s">
        <v>60</v>
      </c>
      <c r="V6" s="127" t="s">
        <v>125</v>
      </c>
      <c r="W6" s="126" t="s">
        <v>14</v>
      </c>
      <c r="X6" s="133" t="s">
        <v>173</v>
      </c>
    </row>
    <row r="7" spans="1:24">
      <c r="A7" s="26" t="s">
        <v>6</v>
      </c>
      <c r="B7" s="65" t="s">
        <v>116</v>
      </c>
      <c r="C7" s="146" t="s">
        <v>215</v>
      </c>
      <c r="D7" s="156" t="s">
        <v>0</v>
      </c>
      <c r="E7" s="157">
        <v>42501</v>
      </c>
      <c r="F7" s="58" t="s">
        <v>65</v>
      </c>
      <c r="G7" s="72">
        <v>1</v>
      </c>
      <c r="H7" s="87">
        <v>6</v>
      </c>
      <c r="I7" s="88"/>
      <c r="J7" s="105">
        <v>0.5</v>
      </c>
      <c r="K7" s="106">
        <f t="shared" ref="K7" si="4">H7*25*J7</f>
        <v>75</v>
      </c>
      <c r="L7" s="82">
        <f t="shared" si="1"/>
        <v>75</v>
      </c>
      <c r="M7" s="27">
        <v>37</v>
      </c>
      <c r="N7" s="28">
        <v>4</v>
      </c>
      <c r="O7" s="23">
        <f t="shared" si="3"/>
        <v>75</v>
      </c>
      <c r="P7" s="28">
        <v>29</v>
      </c>
      <c r="Q7" s="28">
        <v>0</v>
      </c>
      <c r="R7" s="29">
        <v>0</v>
      </c>
      <c r="S7" s="29">
        <v>5</v>
      </c>
      <c r="T7" s="30">
        <f t="shared" si="2"/>
        <v>150</v>
      </c>
      <c r="U7" s="127" t="s">
        <v>259</v>
      </c>
      <c r="V7" s="127" t="s">
        <v>126</v>
      </c>
      <c r="W7" s="126" t="s">
        <v>17</v>
      </c>
      <c r="X7" s="133" t="s">
        <v>174</v>
      </c>
    </row>
    <row r="8" spans="1:24" ht="24">
      <c r="A8" s="26" t="s">
        <v>6</v>
      </c>
      <c r="B8" s="1" t="s">
        <v>118</v>
      </c>
      <c r="C8" s="147" t="s">
        <v>216</v>
      </c>
      <c r="D8" s="156" t="s">
        <v>2</v>
      </c>
      <c r="E8" s="157">
        <v>42503</v>
      </c>
      <c r="F8" s="58" t="s">
        <v>67</v>
      </c>
      <c r="G8" s="72">
        <v>1</v>
      </c>
      <c r="H8" s="87">
        <v>7.5</v>
      </c>
      <c r="I8" s="88"/>
      <c r="J8" s="105">
        <v>0.5</v>
      </c>
      <c r="K8" s="106">
        <v>94</v>
      </c>
      <c r="L8" s="82">
        <f>(H8*25)+(I8*25)-K8</f>
        <v>93.5</v>
      </c>
      <c r="M8" s="27">
        <v>49</v>
      </c>
      <c r="N8" s="28">
        <v>4</v>
      </c>
      <c r="O8" s="23">
        <f>L8</f>
        <v>93.5</v>
      </c>
      <c r="P8" s="28">
        <v>34</v>
      </c>
      <c r="Q8" s="28">
        <v>0</v>
      </c>
      <c r="R8" s="29">
        <v>0</v>
      </c>
      <c r="S8" s="29">
        <v>7</v>
      </c>
      <c r="T8" s="30">
        <f>SUM(M8:S8)</f>
        <v>187.5</v>
      </c>
      <c r="U8" s="127" t="s">
        <v>260</v>
      </c>
      <c r="V8" s="127" t="s">
        <v>127</v>
      </c>
      <c r="W8" s="126" t="s">
        <v>19</v>
      </c>
      <c r="X8" s="133" t="s">
        <v>176</v>
      </c>
    </row>
    <row r="9" spans="1:24">
      <c r="A9" s="26" t="s">
        <v>6</v>
      </c>
      <c r="B9" s="65" t="s">
        <v>117</v>
      </c>
      <c r="C9" s="146" t="s">
        <v>215</v>
      </c>
      <c r="D9" s="156" t="s">
        <v>2</v>
      </c>
      <c r="E9" s="157">
        <v>42502</v>
      </c>
      <c r="F9" s="58" t="s">
        <v>66</v>
      </c>
      <c r="G9" s="72">
        <v>1</v>
      </c>
      <c r="H9" s="87"/>
      <c r="I9" s="88">
        <v>9</v>
      </c>
      <c r="J9" s="105">
        <v>0.5</v>
      </c>
      <c r="K9" s="106">
        <v>113</v>
      </c>
      <c r="L9" s="82">
        <f t="shared" si="1"/>
        <v>112</v>
      </c>
      <c r="M9" s="27">
        <v>48</v>
      </c>
      <c r="N9" s="28">
        <v>6</v>
      </c>
      <c r="O9" s="23">
        <f t="shared" si="3"/>
        <v>112</v>
      </c>
      <c r="P9" s="28">
        <v>6</v>
      </c>
      <c r="Q9" s="28">
        <v>45</v>
      </c>
      <c r="R9" s="29">
        <v>0</v>
      </c>
      <c r="S9" s="29">
        <v>8</v>
      </c>
      <c r="T9" s="30">
        <f t="shared" si="2"/>
        <v>225</v>
      </c>
      <c r="U9" s="127" t="s">
        <v>259</v>
      </c>
      <c r="V9" s="127" t="s">
        <v>126</v>
      </c>
      <c r="W9" s="126" t="s">
        <v>16</v>
      </c>
      <c r="X9" s="133" t="s">
        <v>175</v>
      </c>
    </row>
    <row r="10" spans="1:24" ht="24">
      <c r="A10" s="26" t="s">
        <v>6</v>
      </c>
      <c r="B10" s="65" t="s">
        <v>120</v>
      </c>
      <c r="C10" s="147" t="s">
        <v>217</v>
      </c>
      <c r="D10" s="156" t="s">
        <v>2</v>
      </c>
      <c r="E10" s="157">
        <v>42505</v>
      </c>
      <c r="F10" s="58" t="s">
        <v>68</v>
      </c>
      <c r="G10" s="72">
        <v>1</v>
      </c>
      <c r="H10" s="87"/>
      <c r="I10" s="88">
        <v>9</v>
      </c>
      <c r="J10" s="105">
        <v>0.45</v>
      </c>
      <c r="K10" s="106">
        <v>101</v>
      </c>
      <c r="L10" s="82">
        <f t="shared" si="1"/>
        <v>124</v>
      </c>
      <c r="M10" s="27">
        <v>59</v>
      </c>
      <c r="N10" s="28">
        <v>6</v>
      </c>
      <c r="O10" s="23">
        <f t="shared" si="3"/>
        <v>124</v>
      </c>
      <c r="P10" s="28">
        <v>34</v>
      </c>
      <c r="Q10" s="28">
        <v>0</v>
      </c>
      <c r="R10" s="29">
        <v>0</v>
      </c>
      <c r="S10" s="29">
        <v>2</v>
      </c>
      <c r="T10" s="30">
        <f t="shared" si="2"/>
        <v>225</v>
      </c>
      <c r="U10" s="127" t="s">
        <v>260</v>
      </c>
      <c r="V10" s="127" t="s">
        <v>130</v>
      </c>
      <c r="W10" s="126" t="s">
        <v>18</v>
      </c>
      <c r="X10" s="133" t="s">
        <v>177</v>
      </c>
    </row>
    <row r="11" spans="1:24" ht="37">
      <c r="A11" s="26" t="s">
        <v>6</v>
      </c>
      <c r="B11" s="64" t="s">
        <v>111</v>
      </c>
      <c r="C11" s="147" t="s">
        <v>227</v>
      </c>
      <c r="D11" s="156" t="s">
        <v>1</v>
      </c>
      <c r="E11" s="157">
        <v>42506</v>
      </c>
      <c r="F11" s="59" t="s">
        <v>69</v>
      </c>
      <c r="G11" s="73">
        <v>1</v>
      </c>
      <c r="H11" s="87"/>
      <c r="I11" s="88">
        <v>3</v>
      </c>
      <c r="J11" s="105">
        <v>0.5</v>
      </c>
      <c r="K11" s="106">
        <v>39</v>
      </c>
      <c r="L11" s="82">
        <f t="shared" si="1"/>
        <v>36</v>
      </c>
      <c r="M11" s="27">
        <v>21</v>
      </c>
      <c r="N11" s="28">
        <v>5</v>
      </c>
      <c r="O11" s="23">
        <f t="shared" si="3"/>
        <v>36</v>
      </c>
      <c r="P11" s="28">
        <v>0</v>
      </c>
      <c r="Q11" s="28">
        <v>11</v>
      </c>
      <c r="R11" s="29">
        <v>0</v>
      </c>
      <c r="S11" s="29">
        <v>2</v>
      </c>
      <c r="T11" s="30">
        <f t="shared" si="2"/>
        <v>75</v>
      </c>
      <c r="U11" s="127" t="s">
        <v>261</v>
      </c>
      <c r="V11" s="127" t="s">
        <v>131</v>
      </c>
      <c r="W11" s="126" t="s">
        <v>22</v>
      </c>
      <c r="X11" s="133" t="s">
        <v>178</v>
      </c>
    </row>
    <row r="12" spans="1:24" ht="24">
      <c r="A12" s="26" t="s">
        <v>9</v>
      </c>
      <c r="B12" s="65" t="s">
        <v>114</v>
      </c>
      <c r="C12" s="147" t="s">
        <v>218</v>
      </c>
      <c r="D12" s="156" t="s">
        <v>1</v>
      </c>
      <c r="E12" s="157">
        <v>42507</v>
      </c>
      <c r="F12" s="59" t="s">
        <v>70</v>
      </c>
      <c r="G12" s="73">
        <v>1</v>
      </c>
      <c r="H12" s="87"/>
      <c r="I12" s="88">
        <v>3</v>
      </c>
      <c r="J12" s="107">
        <v>0.6</v>
      </c>
      <c r="K12" s="106">
        <f>I12*25*J12</f>
        <v>45</v>
      </c>
      <c r="L12" s="82">
        <f t="shared" si="1"/>
        <v>30</v>
      </c>
      <c r="M12" s="27">
        <v>24</v>
      </c>
      <c r="N12" s="28">
        <v>0</v>
      </c>
      <c r="O12" s="23">
        <f t="shared" si="3"/>
        <v>30</v>
      </c>
      <c r="P12" s="28">
        <v>18</v>
      </c>
      <c r="Q12" s="28">
        <v>0</v>
      </c>
      <c r="R12" s="29">
        <v>0</v>
      </c>
      <c r="S12" s="29">
        <v>3</v>
      </c>
      <c r="T12" s="30">
        <f t="shared" si="2"/>
        <v>75</v>
      </c>
      <c r="U12" s="127" t="s">
        <v>261</v>
      </c>
      <c r="V12" s="127" t="s">
        <v>132</v>
      </c>
      <c r="W12" s="126" t="s">
        <v>48</v>
      </c>
      <c r="X12" s="133" t="s">
        <v>179</v>
      </c>
    </row>
    <row r="13" spans="1:24" ht="26" thickBot="1">
      <c r="A13" s="31" t="s">
        <v>8</v>
      </c>
      <c r="B13" s="66" t="s">
        <v>7</v>
      </c>
      <c r="C13" s="138" t="s">
        <v>228</v>
      </c>
      <c r="D13" s="160" t="s">
        <v>1</v>
      </c>
      <c r="E13" s="161">
        <v>42508</v>
      </c>
      <c r="F13" s="60" t="s">
        <v>71</v>
      </c>
      <c r="G13" s="74">
        <v>1</v>
      </c>
      <c r="H13" s="91"/>
      <c r="I13" s="92">
        <v>4.5</v>
      </c>
      <c r="J13" s="108">
        <v>0.6</v>
      </c>
      <c r="K13" s="109">
        <v>67</v>
      </c>
      <c r="L13" s="83">
        <f t="shared" si="1"/>
        <v>45.5</v>
      </c>
      <c r="M13" s="32">
        <v>37</v>
      </c>
      <c r="N13" s="33">
        <v>5</v>
      </c>
      <c r="O13" s="33">
        <f t="shared" si="3"/>
        <v>45.5</v>
      </c>
      <c r="P13" s="33">
        <v>20</v>
      </c>
      <c r="Q13" s="33">
        <v>2</v>
      </c>
      <c r="R13" s="34">
        <v>0</v>
      </c>
      <c r="S13" s="34">
        <v>3</v>
      </c>
      <c r="T13" s="35">
        <f t="shared" si="2"/>
        <v>112.5</v>
      </c>
      <c r="U13" s="128" t="s">
        <v>261</v>
      </c>
      <c r="V13" s="128" t="s">
        <v>131</v>
      </c>
      <c r="W13" s="128" t="s">
        <v>23</v>
      </c>
      <c r="X13" s="134" t="s">
        <v>180</v>
      </c>
    </row>
    <row r="14" spans="1:24">
      <c r="A14" s="36" t="s">
        <v>6</v>
      </c>
      <c r="B14" s="65" t="s">
        <v>117</v>
      </c>
      <c r="C14" s="148" t="s">
        <v>215</v>
      </c>
      <c r="D14" s="162" t="s">
        <v>2</v>
      </c>
      <c r="E14" s="163">
        <v>42509</v>
      </c>
      <c r="F14" s="61" t="s">
        <v>72</v>
      </c>
      <c r="G14" s="71">
        <v>2</v>
      </c>
      <c r="H14" s="53">
        <v>6</v>
      </c>
      <c r="I14" s="50"/>
      <c r="J14" s="110">
        <v>0.5</v>
      </c>
      <c r="K14" s="111">
        <f>H14*25*J14</f>
        <v>75</v>
      </c>
      <c r="L14" s="81">
        <f t="shared" si="1"/>
        <v>75</v>
      </c>
      <c r="M14" s="37">
        <v>32</v>
      </c>
      <c r="N14" s="38">
        <v>10</v>
      </c>
      <c r="O14" s="23">
        <f t="shared" si="3"/>
        <v>75</v>
      </c>
      <c r="P14" s="38">
        <v>4</v>
      </c>
      <c r="Q14" s="38">
        <v>22</v>
      </c>
      <c r="R14" s="45">
        <v>0</v>
      </c>
      <c r="S14" s="39">
        <v>7</v>
      </c>
      <c r="T14" s="25">
        <f t="shared" si="2"/>
        <v>150</v>
      </c>
      <c r="U14" s="125" t="s">
        <v>259</v>
      </c>
      <c r="V14" s="125" t="s">
        <v>126</v>
      </c>
      <c r="W14" s="125" t="s">
        <v>16</v>
      </c>
      <c r="X14" s="132" t="s">
        <v>181</v>
      </c>
    </row>
    <row r="15" spans="1:24" ht="24">
      <c r="A15" s="26" t="s">
        <v>6</v>
      </c>
      <c r="B15" s="65" t="s">
        <v>120</v>
      </c>
      <c r="C15" s="147" t="s">
        <v>219</v>
      </c>
      <c r="D15" s="156" t="s">
        <v>2</v>
      </c>
      <c r="E15" s="157">
        <v>42510</v>
      </c>
      <c r="F15" s="58" t="s">
        <v>73</v>
      </c>
      <c r="G15" s="72">
        <v>2</v>
      </c>
      <c r="H15" s="54">
        <v>6</v>
      </c>
      <c r="I15" s="51"/>
      <c r="J15" s="112">
        <v>0.45</v>
      </c>
      <c r="K15" s="106">
        <v>68</v>
      </c>
      <c r="L15" s="82">
        <f t="shared" si="1"/>
        <v>82</v>
      </c>
      <c r="M15" s="27">
        <v>39</v>
      </c>
      <c r="N15" s="28">
        <v>0</v>
      </c>
      <c r="O15" s="23">
        <f t="shared" si="3"/>
        <v>82</v>
      </c>
      <c r="P15" s="28">
        <v>27</v>
      </c>
      <c r="Q15" s="28">
        <v>0</v>
      </c>
      <c r="R15" s="29">
        <v>0</v>
      </c>
      <c r="S15" s="40">
        <v>2</v>
      </c>
      <c r="T15" s="30">
        <f t="shared" si="2"/>
        <v>150</v>
      </c>
      <c r="U15" s="127" t="s">
        <v>260</v>
      </c>
      <c r="V15" s="127" t="s">
        <v>133</v>
      </c>
      <c r="W15" s="126" t="s">
        <v>18</v>
      </c>
      <c r="X15" s="133" t="s">
        <v>182</v>
      </c>
    </row>
    <row r="16" spans="1:24" ht="24">
      <c r="A16" s="26" t="s">
        <v>6</v>
      </c>
      <c r="B16" s="65" t="s">
        <v>74</v>
      </c>
      <c r="C16" s="146" t="s">
        <v>220</v>
      </c>
      <c r="D16" s="156" t="s">
        <v>1</v>
      </c>
      <c r="E16" s="157">
        <v>42511</v>
      </c>
      <c r="F16" s="59" t="s">
        <v>74</v>
      </c>
      <c r="G16" s="73">
        <v>2</v>
      </c>
      <c r="H16" s="54">
        <v>6</v>
      </c>
      <c r="I16" s="51"/>
      <c r="J16" s="112">
        <v>0.5</v>
      </c>
      <c r="K16" s="106">
        <f>H16*25*J16</f>
        <v>75</v>
      </c>
      <c r="L16" s="82">
        <f t="shared" si="1"/>
        <v>75</v>
      </c>
      <c r="M16" s="27">
        <v>31</v>
      </c>
      <c r="N16" s="28">
        <v>4</v>
      </c>
      <c r="O16" s="23">
        <f t="shared" si="3"/>
        <v>75</v>
      </c>
      <c r="P16" s="28">
        <v>33</v>
      </c>
      <c r="Q16" s="28">
        <v>0</v>
      </c>
      <c r="R16" s="29">
        <v>0</v>
      </c>
      <c r="S16" s="40">
        <v>7</v>
      </c>
      <c r="T16" s="78">
        <f t="shared" si="2"/>
        <v>150</v>
      </c>
      <c r="U16" s="127" t="s">
        <v>260</v>
      </c>
      <c r="V16" s="127" t="s">
        <v>134</v>
      </c>
      <c r="W16" s="126" t="s">
        <v>20</v>
      </c>
      <c r="X16" s="133" t="s">
        <v>183</v>
      </c>
    </row>
    <row r="17" spans="1:24">
      <c r="A17" s="26" t="s">
        <v>6</v>
      </c>
      <c r="B17" s="65" t="s">
        <v>121</v>
      </c>
      <c r="C17" s="147" t="s">
        <v>75</v>
      </c>
      <c r="D17" s="156" t="s">
        <v>1</v>
      </c>
      <c r="E17" s="157">
        <v>42512</v>
      </c>
      <c r="F17" s="59" t="s">
        <v>75</v>
      </c>
      <c r="G17" s="73">
        <v>2</v>
      </c>
      <c r="H17" s="54">
        <v>7.5</v>
      </c>
      <c r="I17" s="51"/>
      <c r="J17" s="112">
        <v>0.5</v>
      </c>
      <c r="K17" s="106">
        <v>94</v>
      </c>
      <c r="L17" s="82">
        <f t="shared" si="1"/>
        <v>93.5</v>
      </c>
      <c r="M17" s="27">
        <v>48</v>
      </c>
      <c r="N17" s="28">
        <v>22</v>
      </c>
      <c r="O17" s="23">
        <f t="shared" si="3"/>
        <v>93.5</v>
      </c>
      <c r="P17" s="28">
        <v>16</v>
      </c>
      <c r="Q17" s="28">
        <v>0</v>
      </c>
      <c r="R17" s="29">
        <v>0</v>
      </c>
      <c r="S17" s="40">
        <v>8</v>
      </c>
      <c r="T17" s="30">
        <f t="shared" si="2"/>
        <v>187.5</v>
      </c>
      <c r="U17" s="127" t="s">
        <v>110</v>
      </c>
      <c r="V17" s="127" t="s">
        <v>135</v>
      </c>
      <c r="W17" s="126" t="s">
        <v>24</v>
      </c>
      <c r="X17" s="133" t="s">
        <v>184</v>
      </c>
    </row>
    <row r="18" spans="1:24" ht="24">
      <c r="A18" s="26" t="s">
        <v>8</v>
      </c>
      <c r="B18" s="65" t="s">
        <v>113</v>
      </c>
      <c r="C18" s="147" t="s">
        <v>221</v>
      </c>
      <c r="D18" s="156" t="s">
        <v>1</v>
      </c>
      <c r="E18" s="157">
        <v>42513</v>
      </c>
      <c r="F18" s="59" t="s">
        <v>76</v>
      </c>
      <c r="G18" s="73">
        <v>2</v>
      </c>
      <c r="H18" s="54">
        <v>7.5</v>
      </c>
      <c r="I18" s="51"/>
      <c r="J18" s="113">
        <v>0.6</v>
      </c>
      <c r="K18" s="106">
        <v>112</v>
      </c>
      <c r="L18" s="82">
        <f t="shared" si="1"/>
        <v>75.5</v>
      </c>
      <c r="M18" s="27">
        <v>53</v>
      </c>
      <c r="N18" s="28">
        <v>7</v>
      </c>
      <c r="O18" s="23">
        <f t="shared" si="3"/>
        <v>75.5</v>
      </c>
      <c r="P18" s="28">
        <v>44</v>
      </c>
      <c r="Q18" s="28">
        <v>3</v>
      </c>
      <c r="R18" s="29">
        <v>0</v>
      </c>
      <c r="S18" s="40">
        <v>5</v>
      </c>
      <c r="T18" s="30">
        <f t="shared" si="2"/>
        <v>187.5</v>
      </c>
      <c r="U18" s="127" t="s">
        <v>261</v>
      </c>
      <c r="V18" s="127" t="s">
        <v>131</v>
      </c>
      <c r="W18" s="126" t="s">
        <v>22</v>
      </c>
      <c r="X18" s="133" t="s">
        <v>185</v>
      </c>
    </row>
    <row r="19" spans="1:24" ht="24">
      <c r="A19" s="26" t="s">
        <v>6</v>
      </c>
      <c r="B19" s="65" t="s">
        <v>121</v>
      </c>
      <c r="C19" s="147" t="s">
        <v>77</v>
      </c>
      <c r="D19" s="156" t="s">
        <v>1</v>
      </c>
      <c r="E19" s="157">
        <v>42514</v>
      </c>
      <c r="F19" s="59" t="s">
        <v>77</v>
      </c>
      <c r="G19" s="73">
        <v>2</v>
      </c>
      <c r="H19" s="54"/>
      <c r="I19" s="51">
        <v>3</v>
      </c>
      <c r="J19" s="112">
        <v>0.5</v>
      </c>
      <c r="K19" s="106">
        <v>38</v>
      </c>
      <c r="L19" s="82">
        <f t="shared" si="1"/>
        <v>37</v>
      </c>
      <c r="M19" s="27">
        <v>16</v>
      </c>
      <c r="N19" s="28">
        <v>0</v>
      </c>
      <c r="O19" s="23">
        <f t="shared" si="3"/>
        <v>37</v>
      </c>
      <c r="P19" s="28">
        <v>18</v>
      </c>
      <c r="Q19" s="28">
        <v>0</v>
      </c>
      <c r="R19" s="29">
        <v>0</v>
      </c>
      <c r="S19" s="40">
        <v>4</v>
      </c>
      <c r="T19" s="30">
        <f t="shared" si="2"/>
        <v>75</v>
      </c>
      <c r="U19" s="127" t="s">
        <v>261</v>
      </c>
      <c r="V19" s="127" t="s">
        <v>136</v>
      </c>
      <c r="W19" s="126" t="s">
        <v>25</v>
      </c>
      <c r="X19" s="133" t="s">
        <v>184</v>
      </c>
    </row>
    <row r="20" spans="1:24" ht="25">
      <c r="A20" s="26" t="s">
        <v>9</v>
      </c>
      <c r="B20" s="65" t="s">
        <v>115</v>
      </c>
      <c r="C20" s="146" t="s">
        <v>222</v>
      </c>
      <c r="D20" s="156" t="s">
        <v>1</v>
      </c>
      <c r="E20" s="157">
        <v>42515</v>
      </c>
      <c r="F20" s="59" t="s">
        <v>78</v>
      </c>
      <c r="G20" s="73">
        <v>2</v>
      </c>
      <c r="H20" s="54"/>
      <c r="I20" s="51">
        <v>9</v>
      </c>
      <c r="J20" s="113">
        <v>0.6</v>
      </c>
      <c r="K20" s="106">
        <f>I20*25*J20</f>
        <v>135</v>
      </c>
      <c r="L20" s="82">
        <f t="shared" si="1"/>
        <v>90</v>
      </c>
      <c r="M20" s="27">
        <v>70</v>
      </c>
      <c r="N20" s="28">
        <v>48</v>
      </c>
      <c r="O20" s="23">
        <f t="shared" si="3"/>
        <v>90</v>
      </c>
      <c r="P20" s="28">
        <v>8</v>
      </c>
      <c r="Q20" s="28">
        <v>0</v>
      </c>
      <c r="R20" s="29">
        <v>0</v>
      </c>
      <c r="S20" s="40">
        <v>9</v>
      </c>
      <c r="T20" s="30">
        <f t="shared" si="2"/>
        <v>225</v>
      </c>
      <c r="U20" s="127" t="s">
        <v>110</v>
      </c>
      <c r="V20" s="127" t="s">
        <v>137</v>
      </c>
      <c r="W20" s="126" t="s">
        <v>26</v>
      </c>
      <c r="X20" s="133" t="s">
        <v>186</v>
      </c>
    </row>
    <row r="21" spans="1:24" ht="25">
      <c r="A21" s="26" t="s">
        <v>8</v>
      </c>
      <c r="B21" s="65" t="s">
        <v>113</v>
      </c>
      <c r="C21" s="147" t="s">
        <v>229</v>
      </c>
      <c r="D21" s="156" t="s">
        <v>1</v>
      </c>
      <c r="E21" s="157">
        <v>42516</v>
      </c>
      <c r="F21" s="59" t="s">
        <v>79</v>
      </c>
      <c r="G21" s="73">
        <v>2</v>
      </c>
      <c r="H21" s="54"/>
      <c r="I21" s="51">
        <v>7.5</v>
      </c>
      <c r="J21" s="113">
        <v>0.6</v>
      </c>
      <c r="K21" s="106">
        <v>112</v>
      </c>
      <c r="L21" s="82">
        <f t="shared" si="1"/>
        <v>75.5</v>
      </c>
      <c r="M21" s="27">
        <v>51</v>
      </c>
      <c r="N21" s="28">
        <v>23</v>
      </c>
      <c r="O21" s="23">
        <f t="shared" si="3"/>
        <v>75.5</v>
      </c>
      <c r="P21" s="28">
        <v>30</v>
      </c>
      <c r="Q21" s="28">
        <v>0</v>
      </c>
      <c r="R21" s="29">
        <v>0</v>
      </c>
      <c r="S21" s="40">
        <v>8</v>
      </c>
      <c r="T21" s="30">
        <f t="shared" si="2"/>
        <v>187.5</v>
      </c>
      <c r="U21" s="127" t="s">
        <v>261</v>
      </c>
      <c r="V21" s="127" t="s">
        <v>131</v>
      </c>
      <c r="W21" s="126" t="s">
        <v>27</v>
      </c>
      <c r="X21" s="133" t="s">
        <v>187</v>
      </c>
    </row>
    <row r="22" spans="1:24" ht="26" thickBot="1">
      <c r="A22" s="31" t="s">
        <v>11</v>
      </c>
      <c r="B22" s="66" t="s">
        <v>12</v>
      </c>
      <c r="C22" s="149" t="s">
        <v>223</v>
      </c>
      <c r="D22" s="160" t="s">
        <v>1</v>
      </c>
      <c r="E22" s="161">
        <v>42517</v>
      </c>
      <c r="F22" s="60" t="s">
        <v>80</v>
      </c>
      <c r="G22" s="74">
        <v>2</v>
      </c>
      <c r="H22" s="55"/>
      <c r="I22" s="52">
        <v>7.5</v>
      </c>
      <c r="J22" s="114">
        <v>0.5</v>
      </c>
      <c r="K22" s="109">
        <v>94</v>
      </c>
      <c r="L22" s="83">
        <f t="shared" si="1"/>
        <v>93.5</v>
      </c>
      <c r="M22" s="32">
        <v>45</v>
      </c>
      <c r="N22" s="33">
        <v>4</v>
      </c>
      <c r="O22" s="33">
        <f t="shared" si="3"/>
        <v>93.5</v>
      </c>
      <c r="P22" s="33">
        <v>33</v>
      </c>
      <c r="Q22" s="33">
        <v>9</v>
      </c>
      <c r="R22" s="34">
        <v>0</v>
      </c>
      <c r="S22" s="43">
        <v>3</v>
      </c>
      <c r="T22" s="35">
        <f t="shared" si="2"/>
        <v>187.5</v>
      </c>
      <c r="U22" s="130" t="s">
        <v>261</v>
      </c>
      <c r="V22" s="130" t="s">
        <v>138</v>
      </c>
      <c r="W22" s="130" t="s">
        <v>28</v>
      </c>
      <c r="X22" s="135" t="s">
        <v>188</v>
      </c>
    </row>
    <row r="23" spans="1:24" ht="37">
      <c r="A23" s="36" t="s">
        <v>6</v>
      </c>
      <c r="B23" s="137" t="s">
        <v>122</v>
      </c>
      <c r="C23" s="150" t="s">
        <v>230</v>
      </c>
      <c r="D23" s="162" t="s">
        <v>1</v>
      </c>
      <c r="E23" s="163">
        <v>42518</v>
      </c>
      <c r="F23" s="62" t="s">
        <v>81</v>
      </c>
      <c r="G23" s="75">
        <v>3</v>
      </c>
      <c r="H23" s="53">
        <v>6</v>
      </c>
      <c r="I23" s="50"/>
      <c r="J23" s="110">
        <v>0.5</v>
      </c>
      <c r="K23" s="111">
        <f>H23*25*J23</f>
        <v>75</v>
      </c>
      <c r="L23" s="81">
        <f t="shared" si="1"/>
        <v>75</v>
      </c>
      <c r="M23" s="37">
        <v>35</v>
      </c>
      <c r="N23" s="38">
        <v>15</v>
      </c>
      <c r="O23" s="23">
        <f t="shared" si="3"/>
        <v>75</v>
      </c>
      <c r="P23" s="38">
        <v>0</v>
      </c>
      <c r="Q23" s="38">
        <v>0</v>
      </c>
      <c r="R23" s="45">
        <v>20</v>
      </c>
      <c r="S23" s="45">
        <v>5</v>
      </c>
      <c r="T23" s="46">
        <f t="shared" si="2"/>
        <v>150</v>
      </c>
      <c r="U23" s="129" t="s">
        <v>261</v>
      </c>
      <c r="V23" s="129" t="s">
        <v>139</v>
      </c>
      <c r="W23" s="129" t="s">
        <v>29</v>
      </c>
      <c r="X23" s="136" t="s">
        <v>189</v>
      </c>
    </row>
    <row r="24" spans="1:24">
      <c r="A24" s="26" t="s">
        <v>6</v>
      </c>
      <c r="B24" s="64" t="s">
        <v>122</v>
      </c>
      <c r="C24" s="147" t="s">
        <v>224</v>
      </c>
      <c r="D24" s="156" t="s">
        <v>1</v>
      </c>
      <c r="E24" s="157">
        <v>42519</v>
      </c>
      <c r="F24" s="59" t="s">
        <v>82</v>
      </c>
      <c r="G24" s="73">
        <v>3</v>
      </c>
      <c r="H24" s="54">
        <v>6</v>
      </c>
      <c r="I24" s="51"/>
      <c r="J24" s="112">
        <v>0.5</v>
      </c>
      <c r="K24" s="106">
        <f>H24*25*J24</f>
        <v>75</v>
      </c>
      <c r="L24" s="82">
        <f t="shared" si="1"/>
        <v>75</v>
      </c>
      <c r="M24" s="27">
        <v>35.5</v>
      </c>
      <c r="N24" s="28">
        <v>0</v>
      </c>
      <c r="O24" s="23">
        <f t="shared" si="3"/>
        <v>75</v>
      </c>
      <c r="P24" s="28">
        <v>15</v>
      </c>
      <c r="Q24" s="28">
        <v>0</v>
      </c>
      <c r="R24" s="29">
        <v>21</v>
      </c>
      <c r="S24" s="29">
        <v>3.5</v>
      </c>
      <c r="T24" s="42">
        <f t="shared" si="2"/>
        <v>150</v>
      </c>
      <c r="U24" s="127" t="s">
        <v>259</v>
      </c>
      <c r="V24" s="127" t="s">
        <v>126</v>
      </c>
      <c r="W24" s="126" t="s">
        <v>30</v>
      </c>
      <c r="X24" s="133" t="s">
        <v>190</v>
      </c>
    </row>
    <row r="25" spans="1:24" ht="37">
      <c r="A25" s="26" t="s">
        <v>9</v>
      </c>
      <c r="B25" s="65" t="s">
        <v>115</v>
      </c>
      <c r="C25" s="147" t="s">
        <v>231</v>
      </c>
      <c r="D25" s="156" t="s">
        <v>1</v>
      </c>
      <c r="E25" s="157">
        <v>42520</v>
      </c>
      <c r="F25" s="59" t="s">
        <v>83</v>
      </c>
      <c r="G25" s="73">
        <v>3</v>
      </c>
      <c r="H25" s="54">
        <v>6</v>
      </c>
      <c r="I25" s="51"/>
      <c r="J25" s="113">
        <v>0.6</v>
      </c>
      <c r="K25" s="106">
        <f>H25*25*J25</f>
        <v>90</v>
      </c>
      <c r="L25" s="82">
        <f t="shared" si="1"/>
        <v>60</v>
      </c>
      <c r="M25" s="27">
        <v>39</v>
      </c>
      <c r="N25" s="28">
        <v>20</v>
      </c>
      <c r="O25" s="23">
        <f t="shared" si="3"/>
        <v>60</v>
      </c>
      <c r="P25" s="28">
        <v>0</v>
      </c>
      <c r="Q25" s="28">
        <v>0</v>
      </c>
      <c r="R25" s="29">
        <v>25</v>
      </c>
      <c r="S25" s="29">
        <v>6</v>
      </c>
      <c r="T25" s="42">
        <f t="shared" si="2"/>
        <v>150</v>
      </c>
      <c r="U25" s="127" t="s">
        <v>261</v>
      </c>
      <c r="V25" s="127" t="s">
        <v>139</v>
      </c>
      <c r="W25" s="126" t="s">
        <v>49</v>
      </c>
      <c r="X25" s="133" t="s">
        <v>179</v>
      </c>
    </row>
    <row r="26" spans="1:24" ht="73">
      <c r="A26" s="26" t="s">
        <v>9</v>
      </c>
      <c r="B26" s="65" t="s">
        <v>114</v>
      </c>
      <c r="C26" s="147" t="s">
        <v>232</v>
      </c>
      <c r="D26" s="156" t="s">
        <v>1</v>
      </c>
      <c r="E26" s="157">
        <v>42521</v>
      </c>
      <c r="F26" s="59" t="s">
        <v>84</v>
      </c>
      <c r="G26" s="73">
        <v>3</v>
      </c>
      <c r="H26" s="54">
        <v>6</v>
      </c>
      <c r="I26" s="51"/>
      <c r="J26" s="113">
        <v>0.6</v>
      </c>
      <c r="K26" s="106">
        <f>H26*25*J26</f>
        <v>90</v>
      </c>
      <c r="L26" s="82">
        <f t="shared" si="1"/>
        <v>60</v>
      </c>
      <c r="M26" s="27">
        <v>20</v>
      </c>
      <c r="N26" s="28">
        <v>20</v>
      </c>
      <c r="O26" s="23">
        <f t="shared" si="3"/>
        <v>60</v>
      </c>
      <c r="P26" s="28">
        <v>41</v>
      </c>
      <c r="Q26" s="28">
        <v>0</v>
      </c>
      <c r="R26" s="29">
        <v>4</v>
      </c>
      <c r="S26" s="29">
        <v>5</v>
      </c>
      <c r="T26" s="42">
        <f t="shared" si="2"/>
        <v>150</v>
      </c>
      <c r="U26" s="127" t="s">
        <v>261</v>
      </c>
      <c r="V26" s="127" t="s">
        <v>132</v>
      </c>
      <c r="W26" s="126" t="s">
        <v>32</v>
      </c>
      <c r="X26" s="133" t="s">
        <v>191</v>
      </c>
    </row>
    <row r="27" spans="1:24" ht="37">
      <c r="A27" s="26" t="s">
        <v>9</v>
      </c>
      <c r="B27" s="65" t="s">
        <v>114</v>
      </c>
      <c r="C27" s="147" t="s">
        <v>236</v>
      </c>
      <c r="D27" s="156" t="s">
        <v>1</v>
      </c>
      <c r="E27" s="157">
        <v>42522</v>
      </c>
      <c r="F27" s="59" t="s">
        <v>86</v>
      </c>
      <c r="G27" s="73">
        <v>3</v>
      </c>
      <c r="H27" s="54">
        <v>6</v>
      </c>
      <c r="I27" s="51">
        <v>6</v>
      </c>
      <c r="J27" s="113">
        <v>0.6</v>
      </c>
      <c r="K27" s="106">
        <v>180</v>
      </c>
      <c r="L27" s="82">
        <f t="shared" si="1"/>
        <v>120</v>
      </c>
      <c r="M27" s="27">
        <v>86</v>
      </c>
      <c r="N27" s="28">
        <v>39</v>
      </c>
      <c r="O27" s="23">
        <f t="shared" si="3"/>
        <v>120</v>
      </c>
      <c r="P27" s="28">
        <v>18</v>
      </c>
      <c r="Q27" s="28">
        <v>0</v>
      </c>
      <c r="R27" s="29">
        <v>32</v>
      </c>
      <c r="S27" s="29">
        <v>5</v>
      </c>
      <c r="T27" s="42">
        <f t="shared" si="2"/>
        <v>300</v>
      </c>
      <c r="U27" s="127" t="s">
        <v>261</v>
      </c>
      <c r="V27" s="127" t="s">
        <v>136</v>
      </c>
      <c r="W27" s="126" t="s">
        <v>33</v>
      </c>
      <c r="X27" s="133" t="s">
        <v>192</v>
      </c>
    </row>
    <row r="28" spans="1:24" ht="49">
      <c r="A28" s="26" t="s">
        <v>6</v>
      </c>
      <c r="B28" s="65" t="s">
        <v>114</v>
      </c>
      <c r="C28" s="147" t="s">
        <v>233</v>
      </c>
      <c r="D28" s="156" t="s">
        <v>1</v>
      </c>
      <c r="E28" s="157">
        <v>42523</v>
      </c>
      <c r="F28" s="59" t="s">
        <v>87</v>
      </c>
      <c r="G28" s="73">
        <v>3</v>
      </c>
      <c r="H28" s="54"/>
      <c r="I28" s="51">
        <v>6</v>
      </c>
      <c r="J28" s="112">
        <v>0.6</v>
      </c>
      <c r="K28" s="106">
        <f>I28*25*J28</f>
        <v>90</v>
      </c>
      <c r="L28" s="82">
        <f t="shared" si="1"/>
        <v>60</v>
      </c>
      <c r="M28" s="27">
        <v>41</v>
      </c>
      <c r="N28" s="28">
        <v>7</v>
      </c>
      <c r="O28" s="23">
        <f t="shared" si="3"/>
        <v>60</v>
      </c>
      <c r="P28" s="28">
        <v>15</v>
      </c>
      <c r="Q28" s="28">
        <v>4</v>
      </c>
      <c r="R28" s="29">
        <v>18</v>
      </c>
      <c r="S28" s="29">
        <v>5</v>
      </c>
      <c r="T28" s="42">
        <f t="shared" si="2"/>
        <v>150</v>
      </c>
      <c r="U28" s="127" t="s">
        <v>259</v>
      </c>
      <c r="V28" s="127" t="s">
        <v>126</v>
      </c>
      <c r="W28" s="126" t="s">
        <v>34</v>
      </c>
      <c r="X28" s="133" t="s">
        <v>193</v>
      </c>
    </row>
    <row r="29" spans="1:24" ht="25">
      <c r="A29" s="26" t="s">
        <v>9</v>
      </c>
      <c r="B29" s="65" t="s">
        <v>115</v>
      </c>
      <c r="C29" s="147" t="s">
        <v>234</v>
      </c>
      <c r="D29" s="156" t="s">
        <v>1</v>
      </c>
      <c r="E29" s="157">
        <v>42524</v>
      </c>
      <c r="F29" s="59" t="s">
        <v>88</v>
      </c>
      <c r="G29" s="73">
        <v>3</v>
      </c>
      <c r="H29" s="54"/>
      <c r="I29" s="51">
        <v>4.5</v>
      </c>
      <c r="J29" s="113">
        <v>0.6</v>
      </c>
      <c r="K29" s="106">
        <v>67</v>
      </c>
      <c r="L29" s="82">
        <f t="shared" si="1"/>
        <v>45.5</v>
      </c>
      <c r="M29" s="27">
        <v>33</v>
      </c>
      <c r="N29" s="28">
        <v>7</v>
      </c>
      <c r="O29" s="23">
        <f t="shared" si="3"/>
        <v>45.5</v>
      </c>
      <c r="P29" s="28">
        <v>12</v>
      </c>
      <c r="Q29" s="28">
        <v>0</v>
      </c>
      <c r="R29" s="29">
        <v>12</v>
      </c>
      <c r="S29" s="29">
        <v>3</v>
      </c>
      <c r="T29" s="42">
        <f t="shared" si="2"/>
        <v>112.5</v>
      </c>
      <c r="U29" s="127" t="s">
        <v>261</v>
      </c>
      <c r="V29" s="127" t="s">
        <v>139</v>
      </c>
      <c r="W29" s="126" t="s">
        <v>31</v>
      </c>
      <c r="X29" s="133" t="s">
        <v>194</v>
      </c>
    </row>
    <row r="30" spans="1:24" ht="61">
      <c r="A30" s="26" t="s">
        <v>9</v>
      </c>
      <c r="B30" s="65" t="s">
        <v>114</v>
      </c>
      <c r="C30" s="147" t="s">
        <v>235</v>
      </c>
      <c r="D30" s="156" t="s">
        <v>1</v>
      </c>
      <c r="E30" s="157">
        <v>42525</v>
      </c>
      <c r="F30" s="59" t="s">
        <v>85</v>
      </c>
      <c r="G30" s="73">
        <v>3</v>
      </c>
      <c r="H30" s="54"/>
      <c r="I30" s="51">
        <v>9</v>
      </c>
      <c r="J30" s="113">
        <v>0.6</v>
      </c>
      <c r="K30" s="106">
        <f>I30*25*J30</f>
        <v>135</v>
      </c>
      <c r="L30" s="82">
        <f t="shared" si="1"/>
        <v>90</v>
      </c>
      <c r="M30" s="27">
        <v>34</v>
      </c>
      <c r="N30" s="28">
        <v>41</v>
      </c>
      <c r="O30" s="23">
        <f t="shared" si="3"/>
        <v>90</v>
      </c>
      <c r="P30" s="28">
        <v>30</v>
      </c>
      <c r="Q30" s="28">
        <v>0</v>
      </c>
      <c r="R30" s="29">
        <v>25</v>
      </c>
      <c r="S30" s="29">
        <v>5</v>
      </c>
      <c r="T30" s="42">
        <f t="shared" si="2"/>
        <v>225</v>
      </c>
      <c r="U30" s="127" t="s">
        <v>261</v>
      </c>
      <c r="V30" s="127" t="s">
        <v>132</v>
      </c>
      <c r="W30" s="126" t="s">
        <v>32</v>
      </c>
      <c r="X30" s="133" t="s">
        <v>195</v>
      </c>
    </row>
    <row r="31" spans="1:24" ht="74" thickBot="1">
      <c r="A31" s="31" t="s">
        <v>8</v>
      </c>
      <c r="B31" s="66" t="s">
        <v>113</v>
      </c>
      <c r="C31" s="138" t="s">
        <v>237</v>
      </c>
      <c r="D31" s="160" t="s">
        <v>1</v>
      </c>
      <c r="E31" s="161">
        <v>42527</v>
      </c>
      <c r="F31" s="60" t="s">
        <v>89</v>
      </c>
      <c r="G31" s="74">
        <v>3</v>
      </c>
      <c r="H31" s="55"/>
      <c r="I31" s="52">
        <v>4.5</v>
      </c>
      <c r="J31" s="115">
        <v>0.6</v>
      </c>
      <c r="K31" s="109">
        <v>67</v>
      </c>
      <c r="L31" s="83">
        <f t="shared" si="1"/>
        <v>45.5</v>
      </c>
      <c r="M31" s="32">
        <v>31</v>
      </c>
      <c r="N31" s="33">
        <v>15</v>
      </c>
      <c r="O31" s="33">
        <f t="shared" si="3"/>
        <v>45.5</v>
      </c>
      <c r="P31" s="33">
        <v>0</v>
      </c>
      <c r="Q31" s="33">
        <v>18</v>
      </c>
      <c r="R31" s="34">
        <v>0</v>
      </c>
      <c r="S31" s="34">
        <v>3</v>
      </c>
      <c r="T31" s="44">
        <f t="shared" si="2"/>
        <v>112.5</v>
      </c>
      <c r="U31" s="128" t="s">
        <v>261</v>
      </c>
      <c r="V31" s="128" t="s">
        <v>140</v>
      </c>
      <c r="W31" s="128" t="s">
        <v>35</v>
      </c>
      <c r="X31" s="134" t="s">
        <v>196</v>
      </c>
    </row>
    <row r="32" spans="1:24" ht="61">
      <c r="A32" s="36" t="s">
        <v>9</v>
      </c>
      <c r="B32" s="67" t="s">
        <v>110</v>
      </c>
      <c r="C32" s="151" t="s">
        <v>238</v>
      </c>
      <c r="D32" s="162" t="s">
        <v>1</v>
      </c>
      <c r="E32" s="163">
        <v>42528</v>
      </c>
      <c r="F32" s="62" t="s">
        <v>90</v>
      </c>
      <c r="G32" s="75">
        <v>4</v>
      </c>
      <c r="H32" s="53">
        <v>6</v>
      </c>
      <c r="I32" s="50"/>
      <c r="J32" s="116">
        <v>0.6</v>
      </c>
      <c r="K32" s="111">
        <f>H32*25*J32</f>
        <v>90</v>
      </c>
      <c r="L32" s="81">
        <f>(H32*25)+(I32*25)-K32</f>
        <v>60</v>
      </c>
      <c r="M32" s="37">
        <v>42</v>
      </c>
      <c r="N32" s="38">
        <v>20</v>
      </c>
      <c r="O32" s="23">
        <f t="shared" si="3"/>
        <v>60</v>
      </c>
      <c r="P32" s="38">
        <v>0</v>
      </c>
      <c r="Q32" s="38">
        <v>8</v>
      </c>
      <c r="R32" s="45">
        <v>17</v>
      </c>
      <c r="S32" s="45">
        <v>3</v>
      </c>
      <c r="T32" s="46">
        <f t="shared" si="2"/>
        <v>150</v>
      </c>
      <c r="U32" s="125" t="s">
        <v>261</v>
      </c>
      <c r="V32" s="125" t="s">
        <v>139</v>
      </c>
      <c r="W32" s="125" t="s">
        <v>36</v>
      </c>
      <c r="X32" s="132" t="s">
        <v>197</v>
      </c>
    </row>
    <row r="33" spans="1:24" ht="49">
      <c r="A33" s="26" t="s">
        <v>9</v>
      </c>
      <c r="B33" s="65" t="s">
        <v>110</v>
      </c>
      <c r="C33" s="147" t="s">
        <v>239</v>
      </c>
      <c r="D33" s="156" t="s">
        <v>1</v>
      </c>
      <c r="E33" s="157">
        <v>42529</v>
      </c>
      <c r="F33" s="59" t="s">
        <v>91</v>
      </c>
      <c r="G33" s="73">
        <v>4</v>
      </c>
      <c r="H33" s="54">
        <v>6</v>
      </c>
      <c r="I33" s="51"/>
      <c r="J33" s="113">
        <v>0.6</v>
      </c>
      <c r="K33" s="106">
        <f>H33*25*J33</f>
        <v>90</v>
      </c>
      <c r="L33" s="82">
        <f t="shared" si="1"/>
        <v>60</v>
      </c>
      <c r="M33" s="27">
        <v>51</v>
      </c>
      <c r="N33" s="28">
        <v>10</v>
      </c>
      <c r="O33" s="23">
        <f t="shared" si="3"/>
        <v>60</v>
      </c>
      <c r="P33" s="28">
        <v>26</v>
      </c>
      <c r="Q33" s="28">
        <v>0</v>
      </c>
      <c r="R33" s="29">
        <v>0</v>
      </c>
      <c r="S33" s="29">
        <v>3</v>
      </c>
      <c r="T33" s="42">
        <f t="shared" si="2"/>
        <v>150</v>
      </c>
      <c r="U33" s="127" t="s">
        <v>110</v>
      </c>
      <c r="V33" s="127" t="s">
        <v>141</v>
      </c>
      <c r="W33" s="126" t="s">
        <v>37</v>
      </c>
      <c r="X33" s="133" t="s">
        <v>198</v>
      </c>
    </row>
    <row r="34" spans="1:24" ht="37">
      <c r="A34" s="26" t="s">
        <v>8</v>
      </c>
      <c r="B34" s="65" t="s">
        <v>7</v>
      </c>
      <c r="C34" s="147" t="s">
        <v>240</v>
      </c>
      <c r="D34" s="156" t="s">
        <v>1</v>
      </c>
      <c r="E34" s="157">
        <v>42530</v>
      </c>
      <c r="F34" s="59" t="s">
        <v>92</v>
      </c>
      <c r="G34" s="73">
        <v>4</v>
      </c>
      <c r="H34" s="54">
        <v>9</v>
      </c>
      <c r="I34" s="51"/>
      <c r="J34" s="113">
        <v>0.6</v>
      </c>
      <c r="K34" s="106">
        <f>H34*25*J34</f>
        <v>135</v>
      </c>
      <c r="L34" s="82">
        <f t="shared" si="1"/>
        <v>90</v>
      </c>
      <c r="M34" s="27">
        <v>73</v>
      </c>
      <c r="N34" s="28">
        <v>17</v>
      </c>
      <c r="O34" s="23">
        <f t="shared" si="3"/>
        <v>90</v>
      </c>
      <c r="P34" s="28">
        <v>20</v>
      </c>
      <c r="Q34" s="28">
        <v>18</v>
      </c>
      <c r="R34" s="29">
        <v>0</v>
      </c>
      <c r="S34" s="29">
        <v>7</v>
      </c>
      <c r="T34" s="42">
        <f t="shared" si="2"/>
        <v>225</v>
      </c>
      <c r="U34" s="127" t="s">
        <v>261</v>
      </c>
      <c r="V34" s="127" t="s">
        <v>131</v>
      </c>
      <c r="W34" s="126" t="s">
        <v>38</v>
      </c>
      <c r="X34" s="133" t="s">
        <v>199</v>
      </c>
    </row>
    <row r="35" spans="1:24" ht="68" customHeight="1">
      <c r="A35" s="26" t="s">
        <v>11</v>
      </c>
      <c r="B35" s="65" t="s">
        <v>112</v>
      </c>
      <c r="C35" s="147" t="s">
        <v>241</v>
      </c>
      <c r="D35" s="156" t="s">
        <v>1</v>
      </c>
      <c r="E35" s="157">
        <v>42531</v>
      </c>
      <c r="F35" s="59" t="s">
        <v>93</v>
      </c>
      <c r="G35" s="73">
        <v>4</v>
      </c>
      <c r="H35" s="54">
        <v>6</v>
      </c>
      <c r="I35" s="51"/>
      <c r="J35" s="112">
        <v>0.5</v>
      </c>
      <c r="K35" s="106">
        <f>H35*25*J35</f>
        <v>75</v>
      </c>
      <c r="L35" s="82">
        <f t="shared" si="1"/>
        <v>75</v>
      </c>
      <c r="M35" s="27">
        <v>35</v>
      </c>
      <c r="N35" s="28">
        <v>0</v>
      </c>
      <c r="O35" s="23">
        <f t="shared" si="3"/>
        <v>75</v>
      </c>
      <c r="P35" s="28">
        <v>29</v>
      </c>
      <c r="Q35" s="28">
        <v>7</v>
      </c>
      <c r="R35" s="29">
        <v>0</v>
      </c>
      <c r="S35" s="29">
        <v>4</v>
      </c>
      <c r="T35" s="42">
        <f t="shared" si="2"/>
        <v>150</v>
      </c>
      <c r="U35" s="127" t="s">
        <v>261</v>
      </c>
      <c r="V35" s="127" t="s">
        <v>142</v>
      </c>
      <c r="W35" s="126" t="s">
        <v>28</v>
      </c>
      <c r="X35" s="133" t="s">
        <v>200</v>
      </c>
    </row>
    <row r="36" spans="1:24" ht="25">
      <c r="A36" s="26" t="s">
        <v>9</v>
      </c>
      <c r="B36" s="65" t="s">
        <v>115</v>
      </c>
      <c r="C36" s="147" t="s">
        <v>242</v>
      </c>
      <c r="D36" s="156" t="s">
        <v>1</v>
      </c>
      <c r="E36" s="157">
        <v>42532</v>
      </c>
      <c r="F36" s="59" t="s">
        <v>94</v>
      </c>
      <c r="G36" s="73">
        <v>4</v>
      </c>
      <c r="H36" s="54"/>
      <c r="I36" s="51">
        <v>7.5</v>
      </c>
      <c r="J36" s="113">
        <v>0.6</v>
      </c>
      <c r="K36" s="106">
        <v>112</v>
      </c>
      <c r="L36" s="82">
        <f t="shared" si="1"/>
        <v>75.5</v>
      </c>
      <c r="M36" s="27">
        <v>43</v>
      </c>
      <c r="N36" s="28">
        <v>35</v>
      </c>
      <c r="O36" s="23">
        <f t="shared" si="3"/>
        <v>75.5</v>
      </c>
      <c r="P36" s="28">
        <v>0</v>
      </c>
      <c r="Q36" s="28">
        <v>0</v>
      </c>
      <c r="R36" s="29">
        <v>30.5</v>
      </c>
      <c r="S36" s="29">
        <v>3.5</v>
      </c>
      <c r="T36" s="42">
        <f t="shared" si="2"/>
        <v>187.5</v>
      </c>
      <c r="U36" s="127" t="s">
        <v>259</v>
      </c>
      <c r="V36" s="127" t="s">
        <v>126</v>
      </c>
      <c r="W36" s="126" t="s">
        <v>39</v>
      </c>
      <c r="X36" s="133" t="s">
        <v>201</v>
      </c>
    </row>
    <row r="37" spans="1:24" ht="61">
      <c r="A37" s="26" t="s">
        <v>9</v>
      </c>
      <c r="B37" s="65" t="s">
        <v>110</v>
      </c>
      <c r="C37" s="147" t="s">
        <v>243</v>
      </c>
      <c r="D37" s="156" t="s">
        <v>1</v>
      </c>
      <c r="E37" s="157">
        <v>42533</v>
      </c>
      <c r="F37" s="59" t="s">
        <v>95</v>
      </c>
      <c r="G37" s="73">
        <v>4</v>
      </c>
      <c r="H37" s="54"/>
      <c r="I37" s="51">
        <v>6</v>
      </c>
      <c r="J37" s="113">
        <v>0.6</v>
      </c>
      <c r="K37" s="106">
        <f>I37*25*J37</f>
        <v>90</v>
      </c>
      <c r="L37" s="82">
        <f t="shared" si="1"/>
        <v>60</v>
      </c>
      <c r="M37" s="27">
        <v>42</v>
      </c>
      <c r="N37" s="28">
        <v>20</v>
      </c>
      <c r="O37" s="23">
        <f t="shared" si="3"/>
        <v>60</v>
      </c>
      <c r="P37" s="28">
        <v>0</v>
      </c>
      <c r="Q37" s="28">
        <v>0</v>
      </c>
      <c r="R37" s="29">
        <v>23.5</v>
      </c>
      <c r="S37" s="29">
        <v>4.5</v>
      </c>
      <c r="T37" s="42">
        <f t="shared" si="2"/>
        <v>150</v>
      </c>
      <c r="U37" s="127" t="s">
        <v>261</v>
      </c>
      <c r="V37" s="127" t="s">
        <v>139</v>
      </c>
      <c r="W37" s="126" t="s">
        <v>40</v>
      </c>
      <c r="X37" s="133" t="s">
        <v>202</v>
      </c>
    </row>
    <row r="38" spans="1:24" ht="37">
      <c r="A38" s="26" t="s">
        <v>9</v>
      </c>
      <c r="B38" s="65" t="s">
        <v>114</v>
      </c>
      <c r="C38" s="147" t="s">
        <v>247</v>
      </c>
      <c r="D38" s="156" t="s">
        <v>1</v>
      </c>
      <c r="E38" s="157">
        <v>42534</v>
      </c>
      <c r="F38" s="59" t="s">
        <v>246</v>
      </c>
      <c r="G38" s="73">
        <v>4</v>
      </c>
      <c r="H38" s="54"/>
      <c r="I38" s="51">
        <v>7.5</v>
      </c>
      <c r="J38" s="113">
        <v>0.6</v>
      </c>
      <c r="K38" s="106">
        <v>112</v>
      </c>
      <c r="L38" s="82">
        <f t="shared" si="1"/>
        <v>75.5</v>
      </c>
      <c r="M38" s="27">
        <v>65</v>
      </c>
      <c r="N38" s="28">
        <v>18</v>
      </c>
      <c r="O38" s="23">
        <f t="shared" si="3"/>
        <v>75.5</v>
      </c>
      <c r="P38" s="28">
        <v>10</v>
      </c>
      <c r="Q38" s="28">
        <v>0</v>
      </c>
      <c r="R38" s="29">
        <v>15</v>
      </c>
      <c r="S38" s="29">
        <v>4</v>
      </c>
      <c r="T38" s="42">
        <f t="shared" si="2"/>
        <v>187.5</v>
      </c>
      <c r="U38" s="127" t="s">
        <v>261</v>
      </c>
      <c r="V38" s="127" t="s">
        <v>132</v>
      </c>
      <c r="W38" s="126" t="s">
        <v>41</v>
      </c>
      <c r="X38" s="133" t="s">
        <v>203</v>
      </c>
    </row>
    <row r="39" spans="1:24" ht="49">
      <c r="A39" s="26" t="s">
        <v>8</v>
      </c>
      <c r="B39" s="65" t="s">
        <v>113</v>
      </c>
      <c r="C39" s="147" t="s">
        <v>245</v>
      </c>
      <c r="D39" s="156" t="s">
        <v>1</v>
      </c>
      <c r="E39" s="157">
        <v>42535</v>
      </c>
      <c r="F39" s="59" t="s">
        <v>244</v>
      </c>
      <c r="G39" s="73">
        <v>4</v>
      </c>
      <c r="H39" s="54"/>
      <c r="I39" s="51">
        <v>3</v>
      </c>
      <c r="J39" s="113">
        <v>0.6</v>
      </c>
      <c r="K39" s="106">
        <f>I39*25*J39</f>
        <v>45</v>
      </c>
      <c r="L39" s="82">
        <f>(H39*25)+(I39*25)-K39</f>
        <v>30</v>
      </c>
      <c r="M39" s="27">
        <v>25</v>
      </c>
      <c r="N39" s="28">
        <v>0</v>
      </c>
      <c r="O39" s="23">
        <f t="shared" si="3"/>
        <v>30</v>
      </c>
      <c r="P39" s="28">
        <v>17</v>
      </c>
      <c r="Q39" s="28">
        <v>0</v>
      </c>
      <c r="R39" s="29">
        <v>0</v>
      </c>
      <c r="S39" s="29">
        <v>3</v>
      </c>
      <c r="T39" s="42">
        <f t="shared" si="2"/>
        <v>75</v>
      </c>
      <c r="U39" s="127" t="s">
        <v>261</v>
      </c>
      <c r="V39" s="127" t="s">
        <v>131</v>
      </c>
      <c r="W39" s="126" t="s">
        <v>41</v>
      </c>
      <c r="X39" s="133" t="s">
        <v>204</v>
      </c>
    </row>
    <row r="40" spans="1:24" ht="50" thickBot="1">
      <c r="A40" s="31" t="s">
        <v>11</v>
      </c>
      <c r="B40" s="66" t="s">
        <v>112</v>
      </c>
      <c r="C40" s="149" t="s">
        <v>248</v>
      </c>
      <c r="D40" s="160" t="s">
        <v>1</v>
      </c>
      <c r="E40" s="161">
        <v>42536</v>
      </c>
      <c r="F40" s="60" t="s">
        <v>96</v>
      </c>
      <c r="G40" s="74">
        <v>4</v>
      </c>
      <c r="H40" s="55"/>
      <c r="I40" s="52">
        <v>9</v>
      </c>
      <c r="J40" s="114">
        <v>0.5</v>
      </c>
      <c r="K40" s="109">
        <v>113</v>
      </c>
      <c r="L40" s="83">
        <f t="shared" si="1"/>
        <v>112</v>
      </c>
      <c r="M40" s="32">
        <v>59</v>
      </c>
      <c r="N40" s="33">
        <v>0</v>
      </c>
      <c r="O40" s="33">
        <f t="shared" si="3"/>
        <v>112</v>
      </c>
      <c r="P40" s="33">
        <v>30</v>
      </c>
      <c r="Q40" s="33">
        <v>20</v>
      </c>
      <c r="R40" s="34">
        <v>0</v>
      </c>
      <c r="S40" s="34">
        <v>4</v>
      </c>
      <c r="T40" s="44">
        <f t="shared" si="2"/>
        <v>225</v>
      </c>
      <c r="U40" s="130" t="s">
        <v>261</v>
      </c>
      <c r="V40" s="130" t="s">
        <v>142</v>
      </c>
      <c r="W40" s="130" t="s">
        <v>42</v>
      </c>
      <c r="X40" s="135" t="s">
        <v>200</v>
      </c>
    </row>
    <row r="41" spans="1:24" ht="85">
      <c r="A41" s="36" t="s">
        <v>6</v>
      </c>
      <c r="B41" s="67" t="s">
        <v>111</v>
      </c>
      <c r="C41" s="150" t="s">
        <v>250</v>
      </c>
      <c r="D41" s="162" t="s">
        <v>1</v>
      </c>
      <c r="E41" s="163">
        <v>42537</v>
      </c>
      <c r="F41" s="62" t="s">
        <v>249</v>
      </c>
      <c r="G41" s="75">
        <v>5</v>
      </c>
      <c r="H41" s="53">
        <v>6</v>
      </c>
      <c r="I41" s="50"/>
      <c r="J41" s="110">
        <v>0.5</v>
      </c>
      <c r="K41" s="111">
        <f>H41*25*J41</f>
        <v>75</v>
      </c>
      <c r="L41" s="81">
        <f t="shared" si="1"/>
        <v>75</v>
      </c>
      <c r="M41" s="37">
        <v>37</v>
      </c>
      <c r="N41" s="38">
        <v>17</v>
      </c>
      <c r="O41" s="23">
        <f t="shared" si="3"/>
        <v>75</v>
      </c>
      <c r="P41" s="38">
        <v>15</v>
      </c>
      <c r="Q41" s="38">
        <v>0</v>
      </c>
      <c r="R41" s="45">
        <v>0</v>
      </c>
      <c r="S41" s="45">
        <v>6</v>
      </c>
      <c r="T41" s="41">
        <f t="shared" si="2"/>
        <v>150</v>
      </c>
      <c r="U41" s="129" t="s">
        <v>110</v>
      </c>
      <c r="V41" s="129" t="s">
        <v>141</v>
      </c>
      <c r="W41" s="129" t="s">
        <v>21</v>
      </c>
      <c r="X41" s="136" t="s">
        <v>205</v>
      </c>
    </row>
    <row r="42" spans="1:24" ht="62" customHeight="1">
      <c r="A42" s="26" t="s">
        <v>9</v>
      </c>
      <c r="B42" s="65" t="s">
        <v>110</v>
      </c>
      <c r="C42" s="147" t="s">
        <v>255</v>
      </c>
      <c r="D42" s="156" t="s">
        <v>1</v>
      </c>
      <c r="E42" s="157">
        <v>42538</v>
      </c>
      <c r="F42" s="59" t="s">
        <v>97</v>
      </c>
      <c r="G42" s="73">
        <v>5</v>
      </c>
      <c r="H42" s="54">
        <v>6</v>
      </c>
      <c r="I42" s="51"/>
      <c r="J42" s="113">
        <v>0.6</v>
      </c>
      <c r="K42" s="106">
        <f>H42*25*J42</f>
        <v>90</v>
      </c>
      <c r="L42" s="82">
        <f t="shared" si="1"/>
        <v>60</v>
      </c>
      <c r="M42" s="27">
        <v>44</v>
      </c>
      <c r="N42" s="28">
        <v>20</v>
      </c>
      <c r="O42" s="23">
        <f t="shared" si="3"/>
        <v>60</v>
      </c>
      <c r="P42" s="28">
        <v>0</v>
      </c>
      <c r="Q42" s="28">
        <v>0</v>
      </c>
      <c r="R42" s="29">
        <v>25</v>
      </c>
      <c r="S42" s="29">
        <v>1</v>
      </c>
      <c r="T42" s="42">
        <f t="shared" si="2"/>
        <v>150</v>
      </c>
      <c r="U42" s="127" t="s">
        <v>261</v>
      </c>
      <c r="V42" s="127" t="s">
        <v>139</v>
      </c>
      <c r="W42" s="126" t="s">
        <v>43</v>
      </c>
      <c r="X42" s="133" t="s">
        <v>206</v>
      </c>
    </row>
    <row r="43" spans="1:24" ht="66" customHeight="1">
      <c r="A43" s="26" t="s">
        <v>9</v>
      </c>
      <c r="B43" s="65" t="s">
        <v>110</v>
      </c>
      <c r="C43" s="147" t="s">
        <v>254</v>
      </c>
      <c r="D43" s="156" t="s">
        <v>1</v>
      </c>
      <c r="E43" s="157">
        <v>42539</v>
      </c>
      <c r="F43" s="59" t="s">
        <v>99</v>
      </c>
      <c r="G43" s="73">
        <v>5</v>
      </c>
      <c r="H43" s="54">
        <v>6</v>
      </c>
      <c r="I43" s="56"/>
      <c r="J43" s="113">
        <v>0.6</v>
      </c>
      <c r="K43" s="106">
        <f>H43*25*J43</f>
        <v>90</v>
      </c>
      <c r="L43" s="82">
        <f t="shared" si="1"/>
        <v>60</v>
      </c>
      <c r="M43" s="27">
        <v>42</v>
      </c>
      <c r="N43" s="28">
        <v>20</v>
      </c>
      <c r="O43" s="23">
        <f t="shared" si="3"/>
        <v>60</v>
      </c>
      <c r="P43" s="28">
        <v>0</v>
      </c>
      <c r="Q43" s="28">
        <v>0</v>
      </c>
      <c r="R43" s="29">
        <v>25</v>
      </c>
      <c r="S43" s="29">
        <v>3</v>
      </c>
      <c r="T43" s="42">
        <f t="shared" si="2"/>
        <v>150</v>
      </c>
      <c r="U43" s="127" t="s">
        <v>261</v>
      </c>
      <c r="V43" s="127" t="s">
        <v>139</v>
      </c>
      <c r="W43" s="126" t="s">
        <v>44</v>
      </c>
      <c r="X43" s="133" t="s">
        <v>207</v>
      </c>
    </row>
    <row r="44" spans="1:24" ht="25" customHeight="1">
      <c r="A44" s="26" t="s">
        <v>10</v>
      </c>
      <c r="B44" s="65" t="s">
        <v>101</v>
      </c>
      <c r="C44" s="147" t="s">
        <v>225</v>
      </c>
      <c r="D44" s="156" t="s">
        <v>1</v>
      </c>
      <c r="E44" s="157">
        <v>42540</v>
      </c>
      <c r="F44" s="59" t="s">
        <v>101</v>
      </c>
      <c r="G44" s="73">
        <v>5</v>
      </c>
      <c r="H44" s="54">
        <v>6</v>
      </c>
      <c r="I44" s="56"/>
      <c r="J44" s="112">
        <v>0.8</v>
      </c>
      <c r="K44" s="106">
        <f>H44*25*J44</f>
        <v>120</v>
      </c>
      <c r="L44" s="82">
        <f t="shared" si="1"/>
        <v>30</v>
      </c>
      <c r="M44" s="27">
        <v>6</v>
      </c>
      <c r="N44" s="28">
        <v>0</v>
      </c>
      <c r="O44" s="23">
        <f t="shared" si="3"/>
        <v>30</v>
      </c>
      <c r="P44" s="28">
        <v>0</v>
      </c>
      <c r="Q44" s="28">
        <v>0</v>
      </c>
      <c r="R44" s="29">
        <v>100</v>
      </c>
      <c r="S44" s="29">
        <v>14</v>
      </c>
      <c r="T44" s="42">
        <f t="shared" si="2"/>
        <v>150</v>
      </c>
      <c r="U44" s="127" t="s">
        <v>262</v>
      </c>
      <c r="V44" s="127" t="s">
        <v>145</v>
      </c>
      <c r="W44" s="126" t="s">
        <v>45</v>
      </c>
      <c r="X44" s="133" t="s">
        <v>208</v>
      </c>
    </row>
    <row r="45" spans="1:24" ht="49">
      <c r="A45" s="26" t="s">
        <v>10</v>
      </c>
      <c r="B45" s="65" t="s">
        <v>108</v>
      </c>
      <c r="C45" s="147" t="s">
        <v>226</v>
      </c>
      <c r="D45" s="156" t="s">
        <v>3</v>
      </c>
      <c r="E45" s="157">
        <v>42543</v>
      </c>
      <c r="F45" s="59" t="s">
        <v>102</v>
      </c>
      <c r="G45" s="73">
        <v>5</v>
      </c>
      <c r="H45" s="54">
        <v>6</v>
      </c>
      <c r="I45" s="56"/>
      <c r="J45" s="112">
        <v>0.8</v>
      </c>
      <c r="K45" s="106">
        <f>H45*25*J45</f>
        <v>120</v>
      </c>
      <c r="L45" s="82">
        <f>(H45*25)+(I45*25)-K45</f>
        <v>30</v>
      </c>
      <c r="M45" s="27">
        <v>0</v>
      </c>
      <c r="N45" s="28">
        <v>0</v>
      </c>
      <c r="O45" s="23">
        <f>L45</f>
        <v>30</v>
      </c>
      <c r="P45" s="28">
        <v>0</v>
      </c>
      <c r="Q45" s="28">
        <v>25</v>
      </c>
      <c r="R45" s="29">
        <v>95</v>
      </c>
      <c r="S45" s="29">
        <v>0</v>
      </c>
      <c r="T45" s="42">
        <f>SUM(M45:S45)</f>
        <v>150</v>
      </c>
      <c r="U45" s="127" t="s">
        <v>262</v>
      </c>
      <c r="V45" s="127" t="s">
        <v>143</v>
      </c>
      <c r="W45" s="126" t="s">
        <v>45</v>
      </c>
      <c r="X45" s="133" t="s">
        <v>208</v>
      </c>
    </row>
    <row r="46" spans="1:24" ht="59" customHeight="1">
      <c r="A46" s="26" t="s">
        <v>9</v>
      </c>
      <c r="B46" s="65" t="s">
        <v>110</v>
      </c>
      <c r="C46" s="147" t="s">
        <v>253</v>
      </c>
      <c r="D46" s="156" t="s">
        <v>1</v>
      </c>
      <c r="E46" s="157">
        <v>42541</v>
      </c>
      <c r="F46" s="59" t="s">
        <v>98</v>
      </c>
      <c r="G46" s="73">
        <v>5</v>
      </c>
      <c r="H46" s="54"/>
      <c r="I46" s="56">
        <v>6</v>
      </c>
      <c r="J46" s="112">
        <v>0.6</v>
      </c>
      <c r="K46" s="106">
        <f>I46*25*J46</f>
        <v>90</v>
      </c>
      <c r="L46" s="82">
        <f t="shared" si="1"/>
        <v>60</v>
      </c>
      <c r="M46" s="27">
        <v>40</v>
      </c>
      <c r="N46" s="28">
        <v>20</v>
      </c>
      <c r="O46" s="23">
        <f t="shared" si="3"/>
        <v>60</v>
      </c>
      <c r="P46" s="28">
        <v>0</v>
      </c>
      <c r="Q46" s="28">
        <v>0</v>
      </c>
      <c r="R46" s="29">
        <v>25</v>
      </c>
      <c r="S46" s="29">
        <v>5</v>
      </c>
      <c r="T46" s="42">
        <f>SUM(M46:S46)</f>
        <v>150</v>
      </c>
      <c r="U46" s="127" t="s">
        <v>261</v>
      </c>
      <c r="V46" s="127" t="s">
        <v>139</v>
      </c>
      <c r="W46" s="126" t="s">
        <v>43</v>
      </c>
      <c r="X46" s="133" t="s">
        <v>206</v>
      </c>
    </row>
    <row r="47" spans="1:24" ht="71" customHeight="1">
      <c r="A47" s="26" t="s">
        <v>9</v>
      </c>
      <c r="B47" s="65" t="s">
        <v>110</v>
      </c>
      <c r="C47" s="147" t="s">
        <v>252</v>
      </c>
      <c r="D47" s="156" t="s">
        <v>1</v>
      </c>
      <c r="E47" s="157">
        <v>42542</v>
      </c>
      <c r="F47" s="59" t="s">
        <v>100</v>
      </c>
      <c r="G47" s="73">
        <v>5</v>
      </c>
      <c r="H47" s="54"/>
      <c r="I47" s="56">
        <v>6</v>
      </c>
      <c r="J47" s="112">
        <v>0.6</v>
      </c>
      <c r="K47" s="106">
        <f>I47*25*J47</f>
        <v>90</v>
      </c>
      <c r="L47" s="82">
        <f t="shared" si="1"/>
        <v>60</v>
      </c>
      <c r="M47" s="27">
        <v>42</v>
      </c>
      <c r="N47" s="28">
        <v>20</v>
      </c>
      <c r="O47" s="23">
        <f t="shared" si="3"/>
        <v>60</v>
      </c>
      <c r="P47" s="28">
        <v>0</v>
      </c>
      <c r="Q47" s="28">
        <v>0</v>
      </c>
      <c r="R47" s="29">
        <v>25</v>
      </c>
      <c r="S47" s="29">
        <v>3</v>
      </c>
      <c r="T47" s="42">
        <f t="shared" si="2"/>
        <v>150</v>
      </c>
      <c r="U47" s="127" t="s">
        <v>261</v>
      </c>
      <c r="V47" s="127" t="s">
        <v>139</v>
      </c>
      <c r="W47" s="126" t="s">
        <v>46</v>
      </c>
      <c r="X47" s="133" t="s">
        <v>207</v>
      </c>
    </row>
    <row r="48" spans="1:24" ht="36">
      <c r="A48" s="26" t="s">
        <v>10</v>
      </c>
      <c r="B48" s="65" t="s">
        <v>108</v>
      </c>
      <c r="C48" s="147" t="s">
        <v>225</v>
      </c>
      <c r="D48" s="164" t="s">
        <v>3</v>
      </c>
      <c r="E48" s="157">
        <v>42544</v>
      </c>
      <c r="F48" s="59" t="s">
        <v>103</v>
      </c>
      <c r="G48" s="73">
        <v>5</v>
      </c>
      <c r="H48" s="54"/>
      <c r="I48" s="56">
        <v>6</v>
      </c>
      <c r="J48" s="112">
        <v>0.8</v>
      </c>
      <c r="K48" s="106">
        <f>I48*25*J48</f>
        <v>120</v>
      </c>
      <c r="L48" s="82">
        <f t="shared" si="1"/>
        <v>30</v>
      </c>
      <c r="M48" s="27">
        <v>0</v>
      </c>
      <c r="N48" s="28">
        <v>0</v>
      </c>
      <c r="O48" s="23">
        <f>L48</f>
        <v>30</v>
      </c>
      <c r="P48" s="28">
        <v>0</v>
      </c>
      <c r="Q48" s="28">
        <v>0</v>
      </c>
      <c r="R48" s="29">
        <v>120</v>
      </c>
      <c r="S48" s="29">
        <v>0</v>
      </c>
      <c r="T48" s="42">
        <f t="shared" si="2"/>
        <v>150</v>
      </c>
      <c r="U48" s="127" t="s">
        <v>262</v>
      </c>
      <c r="V48" s="127" t="s">
        <v>143</v>
      </c>
      <c r="W48" s="126" t="s">
        <v>45</v>
      </c>
      <c r="X48" s="133" t="s">
        <v>208</v>
      </c>
    </row>
    <row r="49" spans="1:24" ht="22" customHeight="1">
      <c r="A49" s="26" t="s">
        <v>10</v>
      </c>
      <c r="B49" s="65" t="s">
        <v>109</v>
      </c>
      <c r="C49" s="146" t="s">
        <v>251</v>
      </c>
      <c r="D49" s="164" t="s">
        <v>4</v>
      </c>
      <c r="E49" s="157">
        <v>42545</v>
      </c>
      <c r="F49" s="59" t="s">
        <v>104</v>
      </c>
      <c r="G49" s="73">
        <v>5</v>
      </c>
      <c r="H49" s="54"/>
      <c r="I49" s="56">
        <v>6</v>
      </c>
      <c r="J49" s="112">
        <v>0.2</v>
      </c>
      <c r="K49" s="106">
        <f>I49*25*J49</f>
        <v>30</v>
      </c>
      <c r="L49" s="82">
        <f t="shared" si="1"/>
        <v>120</v>
      </c>
      <c r="M49" s="27">
        <v>1</v>
      </c>
      <c r="N49" s="28">
        <v>0</v>
      </c>
      <c r="O49" s="23">
        <f t="shared" si="3"/>
        <v>120</v>
      </c>
      <c r="P49" s="28">
        <v>0</v>
      </c>
      <c r="Q49" s="28">
        <v>0</v>
      </c>
      <c r="R49" s="29">
        <v>0</v>
      </c>
      <c r="S49" s="29">
        <v>29</v>
      </c>
      <c r="T49" s="42">
        <f t="shared" si="2"/>
        <v>150</v>
      </c>
      <c r="U49" s="127" t="s">
        <v>263</v>
      </c>
      <c r="V49" s="127" t="s">
        <v>144</v>
      </c>
      <c r="W49" s="126" t="s">
        <v>47</v>
      </c>
      <c r="X49" s="133" t="s">
        <v>209</v>
      </c>
    </row>
    <row r="50" spans="1:24" ht="25" customHeight="1">
      <c r="A50" s="26" t="s">
        <v>10</v>
      </c>
      <c r="B50" s="65" t="s">
        <v>107</v>
      </c>
      <c r="C50" s="147" t="s">
        <v>225</v>
      </c>
      <c r="D50" s="164" t="s">
        <v>5</v>
      </c>
      <c r="E50" s="157">
        <v>42546</v>
      </c>
      <c r="F50" s="59" t="s">
        <v>105</v>
      </c>
      <c r="G50" s="76">
        <v>5</v>
      </c>
      <c r="H50" s="177"/>
      <c r="I50" s="179">
        <v>6</v>
      </c>
      <c r="J50" s="181">
        <v>0.8</v>
      </c>
      <c r="K50" s="183">
        <f>I50*25*J50</f>
        <v>120</v>
      </c>
      <c r="L50" s="185">
        <f>(H50*25)+(I50*25)-K50</f>
        <v>30</v>
      </c>
      <c r="M50" s="201">
        <v>6</v>
      </c>
      <c r="N50" s="173">
        <v>0</v>
      </c>
      <c r="O50" s="173">
        <f>L50</f>
        <v>30</v>
      </c>
      <c r="P50" s="173">
        <v>0</v>
      </c>
      <c r="Q50" s="173">
        <v>0</v>
      </c>
      <c r="R50" s="173">
        <v>100</v>
      </c>
      <c r="S50" s="175">
        <v>14</v>
      </c>
      <c r="T50" s="208">
        <f t="shared" si="2"/>
        <v>150</v>
      </c>
      <c r="U50" s="203" t="s">
        <v>262</v>
      </c>
      <c r="V50" s="203" t="s">
        <v>146</v>
      </c>
      <c r="W50" s="203" t="s">
        <v>45</v>
      </c>
      <c r="X50" s="197" t="s">
        <v>208</v>
      </c>
    </row>
    <row r="51" spans="1:24" ht="26" thickBot="1">
      <c r="A51" s="31" t="s">
        <v>10</v>
      </c>
      <c r="B51" s="66" t="s">
        <v>107</v>
      </c>
      <c r="C51" s="149" t="s">
        <v>225</v>
      </c>
      <c r="D51" s="165" t="s">
        <v>5</v>
      </c>
      <c r="E51" s="161">
        <v>42547</v>
      </c>
      <c r="F51" s="63" t="s">
        <v>106</v>
      </c>
      <c r="G51" s="77">
        <v>5</v>
      </c>
      <c r="H51" s="178"/>
      <c r="I51" s="180"/>
      <c r="J51" s="182"/>
      <c r="K51" s="184"/>
      <c r="L51" s="186"/>
      <c r="M51" s="202"/>
      <c r="N51" s="174"/>
      <c r="O51" s="174"/>
      <c r="P51" s="174"/>
      <c r="Q51" s="174"/>
      <c r="R51" s="174"/>
      <c r="S51" s="176"/>
      <c r="T51" s="209"/>
      <c r="U51" s="204"/>
      <c r="V51" s="204"/>
      <c r="W51" s="204"/>
      <c r="X51" s="198"/>
    </row>
    <row r="52" spans="1:24">
      <c r="A52" s="13"/>
      <c r="B52" s="15"/>
      <c r="C52" s="139"/>
      <c r="D52" s="166"/>
      <c r="E52" s="166"/>
      <c r="F52" s="47" t="s">
        <v>154</v>
      </c>
      <c r="G52" s="68"/>
      <c r="H52" s="2">
        <f>SUM(H3:H51)</f>
        <v>151.5</v>
      </c>
      <c r="I52" s="2">
        <f>SUM(I3:I51)</f>
        <v>148.5</v>
      </c>
      <c r="J52" s="117"/>
      <c r="K52" s="118">
        <f>SUM(K5:K51)</f>
        <v>4125</v>
      </c>
      <c r="L52" s="79">
        <f>SUM(L5:L51)</f>
        <v>3150</v>
      </c>
      <c r="M52" s="48">
        <f t="shared" ref="M52:T52" si="5">SUM(M3:M51)</f>
        <v>1783.5</v>
      </c>
      <c r="N52" s="48">
        <f t="shared" si="5"/>
        <v>529</v>
      </c>
      <c r="O52" s="48">
        <f t="shared" si="5"/>
        <v>3263</v>
      </c>
      <c r="P52" s="48">
        <f t="shared" si="5"/>
        <v>728</v>
      </c>
      <c r="Q52" s="48">
        <f t="shared" si="5"/>
        <v>194</v>
      </c>
      <c r="R52" s="48">
        <f t="shared" si="5"/>
        <v>758</v>
      </c>
      <c r="S52" s="48">
        <f t="shared" si="5"/>
        <v>244.5</v>
      </c>
      <c r="T52" s="48">
        <f t="shared" si="5"/>
        <v>7500</v>
      </c>
    </row>
    <row r="53" spans="1:24">
      <c r="A53" s="14"/>
      <c r="B53" s="16"/>
      <c r="C53" s="140"/>
      <c r="D53" s="69"/>
      <c r="E53" s="69"/>
      <c r="F53" s="49"/>
      <c r="G53" s="69"/>
      <c r="H53" s="172">
        <f>H52+I52</f>
        <v>300</v>
      </c>
      <c r="I53" s="172"/>
      <c r="J53" s="119"/>
      <c r="K53" s="122">
        <f>K52/(H52*25+I52*25)</f>
        <v>0.55000000000000004</v>
      </c>
      <c r="L53" s="123">
        <f>L52/$T$52</f>
        <v>0.42</v>
      </c>
      <c r="M53" s="124">
        <f>M52/$T$52</f>
        <v>0.23780000000000001</v>
      </c>
      <c r="N53" s="124">
        <f t="shared" ref="N53:O53" si="6">N52/$T$52</f>
        <v>7.0533333333333337E-2</v>
      </c>
      <c r="O53" s="124">
        <f t="shared" si="6"/>
        <v>0.43506666666666666</v>
      </c>
      <c r="P53" s="124">
        <f>P52/$T$52</f>
        <v>9.7066666666666662E-2</v>
      </c>
      <c r="Q53" s="124">
        <f>Q52/$T$52</f>
        <v>2.5866666666666666E-2</v>
      </c>
      <c r="R53" s="124">
        <f>R52/$T$52</f>
        <v>0.10106666666666667</v>
      </c>
      <c r="S53" s="124">
        <f>S52/$T$52</f>
        <v>3.2599999999999997E-2</v>
      </c>
      <c r="T53" s="12"/>
    </row>
    <row r="54" spans="1:24" ht="16" thickBot="1"/>
    <row r="55" spans="1:24">
      <c r="A55" s="98" t="s">
        <v>161</v>
      </c>
      <c r="B55" s="95" t="s">
        <v>162</v>
      </c>
      <c r="C55" s="142" t="s">
        <v>162</v>
      </c>
      <c r="D55" s="167" t="s">
        <v>1</v>
      </c>
      <c r="E55" s="153" t="s">
        <v>155</v>
      </c>
      <c r="F55" s="95" t="s">
        <v>156</v>
      </c>
    </row>
    <row r="56" spans="1:24">
      <c r="A56" s="99" t="s">
        <v>168</v>
      </c>
      <c r="B56" s="96" t="s">
        <v>163</v>
      </c>
      <c r="C56" s="143" t="s">
        <v>163</v>
      </c>
      <c r="D56" s="168" t="s">
        <v>0</v>
      </c>
      <c r="E56" s="154" t="s">
        <v>155</v>
      </c>
      <c r="F56" s="96" t="s">
        <v>157</v>
      </c>
    </row>
    <row r="57" spans="1:24">
      <c r="A57" s="99" t="s">
        <v>165</v>
      </c>
      <c r="B57" s="96" t="s">
        <v>113</v>
      </c>
      <c r="C57" s="143" t="s">
        <v>113</v>
      </c>
      <c r="D57" s="168" t="s">
        <v>2</v>
      </c>
      <c r="E57" s="154" t="s">
        <v>155</v>
      </c>
      <c r="F57" s="96" t="s">
        <v>158</v>
      </c>
    </row>
    <row r="58" spans="1:24" ht="25">
      <c r="A58" s="100" t="s">
        <v>167</v>
      </c>
      <c r="B58" s="96" t="s">
        <v>164</v>
      </c>
      <c r="C58" s="143" t="s">
        <v>164</v>
      </c>
      <c r="D58" s="168" t="s">
        <v>5</v>
      </c>
      <c r="E58" s="154" t="s">
        <v>155</v>
      </c>
      <c r="F58" s="96" t="s">
        <v>159</v>
      </c>
    </row>
    <row r="59" spans="1:24" ht="16" thickBot="1">
      <c r="A59" s="101" t="s">
        <v>166</v>
      </c>
      <c r="B59" s="102" t="s">
        <v>112</v>
      </c>
      <c r="C59" s="152" t="s">
        <v>112</v>
      </c>
      <c r="D59" s="168" t="s">
        <v>3</v>
      </c>
      <c r="E59" s="154" t="s">
        <v>155</v>
      </c>
      <c r="F59" s="96" t="s">
        <v>160</v>
      </c>
    </row>
    <row r="60" spans="1:24" ht="16" thickBot="1">
      <c r="A60" s="94"/>
      <c r="B60" s="94"/>
      <c r="D60" s="169" t="s">
        <v>4</v>
      </c>
      <c r="E60" s="155" t="s">
        <v>155</v>
      </c>
      <c r="F60" s="97" t="s">
        <v>109</v>
      </c>
    </row>
  </sheetData>
  <mergeCells count="26">
    <mergeCell ref="C1:C2"/>
    <mergeCell ref="X50:X51"/>
    <mergeCell ref="L1:L2"/>
    <mergeCell ref="M50:M51"/>
    <mergeCell ref="W50:W51"/>
    <mergeCell ref="V50:V51"/>
    <mergeCell ref="O50:O51"/>
    <mergeCell ref="R50:R51"/>
    <mergeCell ref="M1:T1"/>
    <mergeCell ref="T50:T51"/>
    <mergeCell ref="U50:U51"/>
    <mergeCell ref="G1:G2"/>
    <mergeCell ref="D1:D2"/>
    <mergeCell ref="E1:E2"/>
    <mergeCell ref="H1:I1"/>
    <mergeCell ref="J1:K1"/>
    <mergeCell ref="H53:I53"/>
    <mergeCell ref="N50:N51"/>
    <mergeCell ref="P50:P51"/>
    <mergeCell ref="Q50:Q51"/>
    <mergeCell ref="S50:S51"/>
    <mergeCell ref="H50:H51"/>
    <mergeCell ref="I50:I51"/>
    <mergeCell ref="J50:J51"/>
    <mergeCell ref="K50:K51"/>
    <mergeCell ref="L50:L51"/>
  </mergeCells>
  <phoneticPr fontId="13" type="noConversion"/>
  <printOptions horizontalCentered="1" verticalCentered="1"/>
  <pageMargins left="0.15944881889763785" right="0.15944881889763785" top="0.21259842519685043" bottom="0.21259842519685043" header="0" footer="0"/>
  <pageSetup paperSize="9" scale="68" orientation="landscape" horizontalDpi="4294967292" verticalDpi="4294967292"/>
  <headerFooter alignWithMargins="0"/>
  <ignoredErrors>
    <ignoredError sqref="T5:T6"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Grado</vt:lpstr>
      <vt:lpstr>Grado!Títulos_a_imprimir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2011-12-21T10:31:01Z</cp:lastPrinted>
  <dcterms:created xsi:type="dcterms:W3CDTF">2006-09-12T12:46:56Z</dcterms:created>
  <dcterms:modified xsi:type="dcterms:W3CDTF">2018-12-03T11:12:10Z</dcterms:modified>
</cp:coreProperties>
</file>